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入力ＤＡＴＡ" sheetId="1" r:id="rId1"/>
    <sheet name="地盤種別" sheetId="2" r:id="rId2"/>
  </sheets>
  <definedNames>
    <definedName name="A">'地盤種別'!#REF!</definedName>
    <definedName name="_xlnm.Print_Area" localSheetId="1">'地盤種別'!$A$1:$K$34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<sst xmlns="http://schemas.openxmlformats.org/spreadsheetml/2006/main" count="39" uniqueCount="36">
  <si>
    <t>ボ－リング孔Ｎｏ．１の地盤種別</t>
  </si>
  <si>
    <t>土質の選択</t>
  </si>
  <si>
    <t>　１＝砂質土</t>
  </si>
  <si>
    <t>地層番号</t>
  </si>
  <si>
    <t>平均Ｎ値</t>
  </si>
  <si>
    <t>土質名</t>
  </si>
  <si>
    <t>Ｎ値合計</t>
  </si>
  <si>
    <t>Ｎ値個数</t>
  </si>
  <si>
    <t>　２＝粘性土</t>
  </si>
  <si>
    <t>　</t>
  </si>
  <si>
    <t xml:space="preserve">  Tg=4×Σ(Hi/Vsi)</t>
  </si>
  <si>
    <t xml:space="preserve">   =4×</t>
  </si>
  <si>
    <t>=</t>
  </si>
  <si>
    <t>計</t>
  </si>
  <si>
    <t>摘要</t>
  </si>
  <si>
    <t>土質</t>
  </si>
  <si>
    <t>平均Ｎ値算出</t>
  </si>
  <si>
    <t>N1</t>
  </si>
  <si>
    <t>N2</t>
  </si>
  <si>
    <t>N3</t>
  </si>
  <si>
    <t>N4</t>
  </si>
  <si>
    <t>N5</t>
  </si>
  <si>
    <t>N6</t>
  </si>
  <si>
    <t>層厚 (m)</t>
  </si>
  <si>
    <t>層厚</t>
  </si>
  <si>
    <t>係数</t>
  </si>
  <si>
    <t>Hi (m)</t>
  </si>
  <si>
    <t>Hi/Vsi</t>
  </si>
  <si>
    <t xml:space="preserve">Vsi </t>
  </si>
  <si>
    <t>(m/s)</t>
  </si>
  <si>
    <t>(s)</t>
  </si>
  <si>
    <t>N7</t>
  </si>
  <si>
    <t>N8</t>
  </si>
  <si>
    <t>N9</t>
  </si>
  <si>
    <t>N10</t>
  </si>
  <si>
    <t>N11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</si>
</sst>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"/>
    <numFmt numFmtId="178" formatCode="0.0000"/>
    <numFmt numFmtId="179" formatCode="0.000"/>
    <numFmt numFmtId="180" formatCode="0.0"/>
  </numFmts>
  <fonts count="4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medium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2" fontId="5" fillId="0" borderId="32" xfId="0" applyNumberFormat="1" applyFont="1" applyBorder="1" applyAlignment="1" applyProtection="1">
      <alignment horizontal="center"/>
      <protection locked="0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/>
      <protection locked="0"/>
    </xf>
    <xf numFmtId="2" fontId="5" fillId="0" borderId="38" xfId="0" applyNumberFormat="1" applyFont="1" applyBorder="1" applyAlignment="1" applyProtection="1">
      <alignment horizontal="center"/>
      <protection locked="0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distributed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178" fontId="5" fillId="0" borderId="43" xfId="0" applyNumberFormat="1" applyFont="1" applyBorder="1" applyAlignment="1" applyProtection="1">
      <alignment horizontal="center"/>
      <protection locked="0"/>
    </xf>
    <xf numFmtId="177" fontId="5" fillId="0" borderId="43" xfId="0" applyNumberFormat="1" applyFont="1" applyBorder="1" applyAlignment="1" applyProtection="1">
      <alignment horizontal="center"/>
      <protection locked="0"/>
    </xf>
    <xf numFmtId="178" fontId="5" fillId="0" borderId="44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distributed" vertical="center"/>
      <protection locked="0"/>
    </xf>
    <xf numFmtId="0" fontId="5" fillId="0" borderId="53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57" xfId="0" applyFont="1" applyBorder="1" applyAlignment="1" applyProtection="1">
      <alignment horizontal="distributed" vertical="center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61" xfId="0" applyFont="1" applyBorder="1" applyAlignment="1" applyProtection="1">
      <alignment horizontal="distributed" vertical="center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C1">
      <selection activeCell="O10" sqref="O10"/>
    </sheetView>
  </sheetViews>
  <sheetFormatPr defaultColWidth="11.08203125" defaultRowHeight="18"/>
  <cols>
    <col min="1" max="1" width="12.58203125" style="1" customWidth="1"/>
    <col min="2" max="2" width="5.58203125" style="1" customWidth="1"/>
    <col min="3" max="4" width="8.66015625" style="1" customWidth="1"/>
    <col min="5" max="15" width="4.66015625" style="1" customWidth="1"/>
    <col min="16" max="18" width="6.66015625" style="1" customWidth="1"/>
    <col min="19" max="16384" width="11.08203125" style="1" customWidth="1"/>
  </cols>
  <sheetData>
    <row r="1" spans="3:7" ht="14.25" thickBot="1">
      <c r="C1" s="11" t="s">
        <v>0</v>
      </c>
      <c r="D1" s="12"/>
      <c r="F1" s="2"/>
      <c r="G1" s="2"/>
    </row>
    <row r="2" spans="1:18" ht="17.25" customHeight="1">
      <c r="A2" s="2" t="s">
        <v>1</v>
      </c>
      <c r="B2" s="66" t="s">
        <v>15</v>
      </c>
      <c r="C2" s="68" t="s">
        <v>3</v>
      </c>
      <c r="D2" s="68" t="s">
        <v>23</v>
      </c>
      <c r="E2" s="63" t="s">
        <v>16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18" ht="18" customHeight="1" thickBot="1">
      <c r="A3" s="2" t="s">
        <v>2</v>
      </c>
      <c r="B3" s="67"/>
      <c r="C3" s="69"/>
      <c r="D3" s="69"/>
      <c r="E3" s="20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31</v>
      </c>
      <c r="L3" s="21" t="s">
        <v>32</v>
      </c>
      <c r="M3" s="21" t="s">
        <v>33</v>
      </c>
      <c r="N3" s="21" t="s">
        <v>34</v>
      </c>
      <c r="O3" s="21" t="s">
        <v>35</v>
      </c>
      <c r="P3" s="22" t="s">
        <v>6</v>
      </c>
      <c r="Q3" s="22" t="s">
        <v>7</v>
      </c>
      <c r="R3" s="23" t="s">
        <v>4</v>
      </c>
    </row>
    <row r="4" spans="1:18" ht="14.25" thickTop="1">
      <c r="A4" s="2" t="s">
        <v>8</v>
      </c>
      <c r="B4" s="17">
        <v>2</v>
      </c>
      <c r="C4" s="18">
        <v>1</v>
      </c>
      <c r="D4" s="19">
        <v>1.1</v>
      </c>
      <c r="E4" s="24">
        <v>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6">
        <f>SUM(E4:O4)</f>
        <v>3</v>
      </c>
      <c r="Q4" s="26">
        <f>11-COUNTBLANK(E4:O4)</f>
        <v>1</v>
      </c>
      <c r="R4" s="27">
        <f aca="true" t="shared" si="0" ref="R4:R11">P4/Q4</f>
        <v>3</v>
      </c>
    </row>
    <row r="5" spans="1:18" ht="13.5">
      <c r="A5" s="2"/>
      <c r="B5" s="13">
        <v>1</v>
      </c>
      <c r="C5" s="9">
        <f>IF(B5=0,"",C4+1)</f>
        <v>2</v>
      </c>
      <c r="D5" s="14">
        <v>2.6</v>
      </c>
      <c r="E5" s="28">
        <v>3</v>
      </c>
      <c r="F5" s="29">
        <v>6</v>
      </c>
      <c r="G5" s="29">
        <v>7</v>
      </c>
      <c r="H5" s="29"/>
      <c r="I5" s="29"/>
      <c r="J5" s="29"/>
      <c r="K5" s="29"/>
      <c r="L5" s="29"/>
      <c r="M5" s="29"/>
      <c r="N5" s="29"/>
      <c r="O5" s="29"/>
      <c r="P5" s="26">
        <f>SUM(E5:O5)</f>
        <v>16</v>
      </c>
      <c r="Q5" s="26">
        <f>11-COUNTBLANK(E5:O5)</f>
        <v>3</v>
      </c>
      <c r="R5" s="31">
        <f t="shared" si="0"/>
        <v>5</v>
      </c>
    </row>
    <row r="6" spans="2:18" ht="13.5">
      <c r="B6" s="13">
        <v>1</v>
      </c>
      <c r="C6" s="9">
        <f>IF(B6=0,"",C5+1)</f>
        <v>3</v>
      </c>
      <c r="D6" s="14">
        <v>4.4</v>
      </c>
      <c r="E6" s="28">
        <v>33</v>
      </c>
      <c r="F6" s="29">
        <v>35</v>
      </c>
      <c r="G6" s="29">
        <v>45</v>
      </c>
      <c r="H6" s="29">
        <v>37</v>
      </c>
      <c r="I6" s="29"/>
      <c r="J6" s="29"/>
      <c r="K6" s="29"/>
      <c r="L6" s="29"/>
      <c r="M6" s="29"/>
      <c r="N6" s="29"/>
      <c r="O6" s="29"/>
      <c r="P6" s="26">
        <f>SUM(E6:O6)</f>
        <v>150</v>
      </c>
      <c r="Q6" s="26">
        <f>11-COUNTBLANK(E6:O6)</f>
        <v>4</v>
      </c>
      <c r="R6" s="31">
        <f t="shared" si="0"/>
        <v>38</v>
      </c>
    </row>
    <row r="7" spans="2:18" ht="13.5">
      <c r="B7" s="13">
        <v>1</v>
      </c>
      <c r="C7" s="9">
        <f>IF(B7=0,"",C6+1)</f>
        <v>4</v>
      </c>
      <c r="D7" s="14">
        <v>0.9</v>
      </c>
      <c r="E7" s="28">
        <v>23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6">
        <f>SUM(E7:O7)</f>
        <v>23</v>
      </c>
      <c r="Q7" s="26">
        <f>11-COUNTBLANK(E7:O7)</f>
        <v>1</v>
      </c>
      <c r="R7" s="31">
        <f t="shared" si="0"/>
        <v>23</v>
      </c>
    </row>
    <row r="8" spans="2:18" ht="13.5">
      <c r="B8" s="13">
        <v>1</v>
      </c>
      <c r="C8" s="9">
        <f>IF(B8=0,"",C7+1)</f>
        <v>5</v>
      </c>
      <c r="D8" s="14">
        <v>9.45</v>
      </c>
      <c r="E8" s="28">
        <v>24</v>
      </c>
      <c r="F8" s="29">
        <v>23</v>
      </c>
      <c r="G8" s="29">
        <v>32</v>
      </c>
      <c r="H8" s="29">
        <v>21</v>
      </c>
      <c r="I8" s="29">
        <v>36</v>
      </c>
      <c r="J8" s="29">
        <v>36</v>
      </c>
      <c r="K8" s="29">
        <v>36</v>
      </c>
      <c r="L8" s="29">
        <v>30</v>
      </c>
      <c r="M8" s="29">
        <v>31</v>
      </c>
      <c r="N8" s="29">
        <v>35</v>
      </c>
      <c r="O8" s="29">
        <v>39</v>
      </c>
      <c r="P8" s="26">
        <f>SUM(E8:O8)</f>
        <v>343</v>
      </c>
      <c r="Q8" s="26">
        <f>11-COUNTBLANK(E8:O8)</f>
        <v>11</v>
      </c>
      <c r="R8" s="31">
        <f t="shared" si="0"/>
        <v>31</v>
      </c>
    </row>
    <row r="9" spans="2:18" ht="13.5">
      <c r="B9" s="13"/>
      <c r="C9" s="9"/>
      <c r="D9" s="14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>
        <f>SUM(E9:J9)</f>
        <v>0</v>
      </c>
      <c r="Q9" s="30">
        <f>IF(E9=0,0,1)+IF(F9=0,0,1)+IF(G9=0,0,1)+IF(H9=0,0,1)+IF(I9=0,0,1)+IF(J9=0,0,1)</f>
        <v>0</v>
      </c>
      <c r="R9" s="31" t="e">
        <f t="shared" si="0"/>
        <v>#DIV/0!</v>
      </c>
    </row>
    <row r="10" spans="2:18" ht="13.5">
      <c r="B10" s="13"/>
      <c r="C10" s="9"/>
      <c r="D10" s="14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>
        <f>SUM(E10:J10)</f>
        <v>0</v>
      </c>
      <c r="Q10" s="30">
        <f>IF(E10=0,0,1)+IF(F10=0,0,1)+IF(G10=0,0,1)+IF(H10=0,0,1)+IF(I10=0,0,1)+IF(J10=0,0,1)</f>
        <v>0</v>
      </c>
      <c r="R10" s="31" t="e">
        <f t="shared" si="0"/>
        <v>#DIV/0!</v>
      </c>
    </row>
    <row r="11" spans="2:18" ht="13.5">
      <c r="B11" s="13"/>
      <c r="C11" s="9"/>
      <c r="D11" s="14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>
        <f>SUM(E11:J11)</f>
        <v>0</v>
      </c>
      <c r="Q11" s="30">
        <f>IF(E11=0,0,1)+IF(F11=0,0,1)+IF(G11=0,0,1)+IF(H11=0,0,1)+IF(I11=0,0,1)+IF(J11=0,0,1)</f>
        <v>0</v>
      </c>
      <c r="R11" s="31" t="e">
        <f t="shared" si="0"/>
        <v>#DIV/0!</v>
      </c>
    </row>
    <row r="12" spans="2:18" ht="13.5">
      <c r="B12" s="13"/>
      <c r="C12" s="9"/>
      <c r="D12" s="14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>
        <f aca="true" t="shared" si="1" ref="P12:P26">SUM(E12:J12)</f>
        <v>0</v>
      </c>
      <c r="Q12" s="30">
        <f aca="true" t="shared" si="2" ref="Q12:Q26">IF(E12=0,0,1)+IF(F12=0,0,1)+IF(G12=0,0,1)+IF(H12=0,0,1)+IF(I12=0,0,1)+IF(J12=0,0,1)</f>
        <v>0</v>
      </c>
      <c r="R12" s="31" t="e">
        <f aca="true" t="shared" si="3" ref="R12:R26">P12/Q12</f>
        <v>#DIV/0!</v>
      </c>
    </row>
    <row r="13" spans="2:18" ht="13.5">
      <c r="B13" s="13"/>
      <c r="C13" s="9"/>
      <c r="D13" s="14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>
        <f t="shared" si="1"/>
        <v>0</v>
      </c>
      <c r="Q13" s="30">
        <f t="shared" si="2"/>
        <v>0</v>
      </c>
      <c r="R13" s="31" t="e">
        <f t="shared" si="3"/>
        <v>#DIV/0!</v>
      </c>
    </row>
    <row r="14" spans="2:18" ht="13.5">
      <c r="B14" s="13"/>
      <c r="C14" s="9"/>
      <c r="D14" s="14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>
        <f t="shared" si="1"/>
        <v>0</v>
      </c>
      <c r="Q14" s="30">
        <f t="shared" si="2"/>
        <v>0</v>
      </c>
      <c r="R14" s="31" t="e">
        <f t="shared" si="3"/>
        <v>#DIV/0!</v>
      </c>
    </row>
    <row r="15" spans="2:18" ht="13.5">
      <c r="B15" s="13"/>
      <c r="C15" s="9"/>
      <c r="D15" s="14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>
        <f t="shared" si="1"/>
        <v>0</v>
      </c>
      <c r="Q15" s="30">
        <f t="shared" si="2"/>
        <v>0</v>
      </c>
      <c r="R15" s="31" t="e">
        <f t="shared" si="3"/>
        <v>#DIV/0!</v>
      </c>
    </row>
    <row r="16" spans="2:18" ht="13.5">
      <c r="B16" s="13"/>
      <c r="C16" s="9"/>
      <c r="D16" s="14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>
        <f t="shared" si="1"/>
        <v>0</v>
      </c>
      <c r="Q16" s="30">
        <f t="shared" si="2"/>
        <v>0</v>
      </c>
      <c r="R16" s="31" t="e">
        <f t="shared" si="3"/>
        <v>#DIV/0!</v>
      </c>
    </row>
    <row r="17" spans="2:18" ht="13.5">
      <c r="B17" s="13"/>
      <c r="C17" s="9"/>
      <c r="D17" s="14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>
        <f t="shared" si="1"/>
        <v>0</v>
      </c>
      <c r="Q17" s="30">
        <f t="shared" si="2"/>
        <v>0</v>
      </c>
      <c r="R17" s="31" t="e">
        <f t="shared" si="3"/>
        <v>#DIV/0!</v>
      </c>
    </row>
    <row r="18" spans="2:18" ht="13.5">
      <c r="B18" s="13"/>
      <c r="C18" s="9"/>
      <c r="D18" s="14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>
        <f t="shared" si="1"/>
        <v>0</v>
      </c>
      <c r="Q18" s="30">
        <f t="shared" si="2"/>
        <v>0</v>
      </c>
      <c r="R18" s="31" t="e">
        <f t="shared" si="3"/>
        <v>#DIV/0!</v>
      </c>
    </row>
    <row r="19" spans="2:18" ht="13.5">
      <c r="B19" s="13"/>
      <c r="C19" s="9"/>
      <c r="D19" s="14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f t="shared" si="1"/>
        <v>0</v>
      </c>
      <c r="Q19" s="30">
        <f t="shared" si="2"/>
        <v>0</v>
      </c>
      <c r="R19" s="31" t="e">
        <f t="shared" si="3"/>
        <v>#DIV/0!</v>
      </c>
    </row>
    <row r="20" spans="2:18" ht="13.5">
      <c r="B20" s="13"/>
      <c r="C20" s="9"/>
      <c r="D20" s="14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>
        <f t="shared" si="1"/>
        <v>0</v>
      </c>
      <c r="Q20" s="30">
        <f t="shared" si="2"/>
        <v>0</v>
      </c>
      <c r="R20" s="31" t="e">
        <f t="shared" si="3"/>
        <v>#DIV/0!</v>
      </c>
    </row>
    <row r="21" spans="2:18" ht="13.5">
      <c r="B21" s="13"/>
      <c r="C21" s="9"/>
      <c r="D21" s="14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>
        <f t="shared" si="1"/>
        <v>0</v>
      </c>
      <c r="Q21" s="30">
        <f t="shared" si="2"/>
        <v>0</v>
      </c>
      <c r="R21" s="31" t="e">
        <f t="shared" si="3"/>
        <v>#DIV/0!</v>
      </c>
    </row>
    <row r="22" spans="2:18" ht="13.5">
      <c r="B22" s="13"/>
      <c r="C22" s="9"/>
      <c r="D22" s="14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>
        <f t="shared" si="1"/>
        <v>0</v>
      </c>
      <c r="Q22" s="30">
        <f t="shared" si="2"/>
        <v>0</v>
      </c>
      <c r="R22" s="31" t="e">
        <f t="shared" si="3"/>
        <v>#DIV/0!</v>
      </c>
    </row>
    <row r="23" spans="2:18" ht="13.5">
      <c r="B23" s="13"/>
      <c r="C23" s="9"/>
      <c r="D23" s="14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>
        <f t="shared" si="1"/>
        <v>0</v>
      </c>
      <c r="Q23" s="30">
        <f t="shared" si="2"/>
        <v>0</v>
      </c>
      <c r="R23" s="31" t="e">
        <f t="shared" si="3"/>
        <v>#DIV/0!</v>
      </c>
    </row>
    <row r="24" spans="2:18" ht="13.5">
      <c r="B24" s="13"/>
      <c r="C24" s="9"/>
      <c r="D24" s="14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>
        <f t="shared" si="1"/>
        <v>0</v>
      </c>
      <c r="Q24" s="30">
        <f t="shared" si="2"/>
        <v>0</v>
      </c>
      <c r="R24" s="31" t="e">
        <f t="shared" si="3"/>
        <v>#DIV/0!</v>
      </c>
    </row>
    <row r="25" spans="2:18" ht="13.5">
      <c r="B25" s="13"/>
      <c r="C25" s="9"/>
      <c r="D25" s="14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>
        <f t="shared" si="1"/>
        <v>0</v>
      </c>
      <c r="Q25" s="30">
        <f t="shared" si="2"/>
        <v>0</v>
      </c>
      <c r="R25" s="31" t="e">
        <f t="shared" si="3"/>
        <v>#DIV/0!</v>
      </c>
    </row>
    <row r="26" spans="2:18" ht="13.5">
      <c r="B26" s="13"/>
      <c r="C26" s="9"/>
      <c r="D26" s="14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>
        <f t="shared" si="1"/>
        <v>0</v>
      </c>
      <c r="Q26" s="30">
        <f t="shared" si="2"/>
        <v>0</v>
      </c>
      <c r="R26" s="31" t="e">
        <f t="shared" si="3"/>
        <v>#DIV/0!</v>
      </c>
    </row>
    <row r="27" spans="2:18" ht="13.5">
      <c r="B27" s="13"/>
      <c r="C27" s="9"/>
      <c r="D27" s="14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>
        <f aca="true" t="shared" si="4" ref="P27:P33">SUM(E27:J27)</f>
        <v>0</v>
      </c>
      <c r="Q27" s="30">
        <f aca="true" t="shared" si="5" ref="Q27:Q33">IF(E27=0,0,1)+IF(F27=0,0,1)+IF(G27=0,0,1)+IF(H27=0,0,1)+IF(I27=0,0,1)+IF(J27=0,0,1)</f>
        <v>0</v>
      </c>
      <c r="R27" s="31" t="e">
        <f aca="true" t="shared" si="6" ref="R27:R33">P27/Q27</f>
        <v>#DIV/0!</v>
      </c>
    </row>
    <row r="28" spans="2:18" ht="13.5">
      <c r="B28" s="13"/>
      <c r="C28" s="9"/>
      <c r="D28" s="14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>
        <f t="shared" si="4"/>
        <v>0</v>
      </c>
      <c r="Q28" s="30">
        <f t="shared" si="5"/>
        <v>0</v>
      </c>
      <c r="R28" s="31" t="e">
        <f t="shared" si="6"/>
        <v>#DIV/0!</v>
      </c>
    </row>
    <row r="29" spans="2:18" ht="13.5">
      <c r="B29" s="13"/>
      <c r="C29" s="9"/>
      <c r="D29" s="14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>
        <f t="shared" si="4"/>
        <v>0</v>
      </c>
      <c r="Q29" s="30">
        <f t="shared" si="5"/>
        <v>0</v>
      </c>
      <c r="R29" s="31" t="e">
        <f t="shared" si="6"/>
        <v>#DIV/0!</v>
      </c>
    </row>
    <row r="30" spans="2:18" ht="13.5">
      <c r="B30" s="13"/>
      <c r="C30" s="9"/>
      <c r="D30" s="14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>
        <f t="shared" si="4"/>
        <v>0</v>
      </c>
      <c r="Q30" s="30">
        <f t="shared" si="5"/>
        <v>0</v>
      </c>
      <c r="R30" s="31" t="e">
        <f t="shared" si="6"/>
        <v>#DIV/0!</v>
      </c>
    </row>
    <row r="31" spans="2:18" ht="13.5">
      <c r="B31" s="13"/>
      <c r="C31" s="9"/>
      <c r="D31" s="14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>
        <f t="shared" si="4"/>
        <v>0</v>
      </c>
      <c r="Q31" s="30">
        <f t="shared" si="5"/>
        <v>0</v>
      </c>
      <c r="R31" s="31" t="e">
        <f t="shared" si="6"/>
        <v>#DIV/0!</v>
      </c>
    </row>
    <row r="32" spans="2:18" ht="13.5">
      <c r="B32" s="13"/>
      <c r="C32" s="9"/>
      <c r="D32" s="14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>
        <f t="shared" si="4"/>
        <v>0</v>
      </c>
      <c r="Q32" s="30">
        <f t="shared" si="5"/>
        <v>0</v>
      </c>
      <c r="R32" s="31" t="e">
        <f t="shared" si="6"/>
        <v>#DIV/0!</v>
      </c>
    </row>
    <row r="33" spans="2:18" ht="14.25" thickBot="1">
      <c r="B33" s="15"/>
      <c r="C33" s="10"/>
      <c r="D33" s="16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4"/>
        <v>0</v>
      </c>
      <c r="Q33" s="34">
        <f t="shared" si="5"/>
        <v>0</v>
      </c>
      <c r="R33" s="35" t="e">
        <f t="shared" si="6"/>
        <v>#DIV/0!</v>
      </c>
    </row>
  </sheetData>
  <sheetProtection/>
  <mergeCells count="4">
    <mergeCell ref="E2:R2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4" sqref="C4"/>
    </sheetView>
  </sheetViews>
  <sheetFormatPr defaultColWidth="11.08203125" defaultRowHeight="18"/>
  <cols>
    <col min="1" max="7" width="6.66015625" style="1" customWidth="1"/>
    <col min="8" max="8" width="4.66015625" style="1" customWidth="1"/>
    <col min="9" max="9" width="5.66015625" style="1" customWidth="1"/>
    <col min="10" max="10" width="2.66015625" style="1" customWidth="1"/>
    <col min="11" max="11" width="4.66015625" style="1" customWidth="1"/>
    <col min="12" max="16384" width="11.08203125" style="1" customWidth="1"/>
  </cols>
  <sheetData>
    <row r="1" spans="1:11" ht="14.25" thickBot="1">
      <c r="A1" s="3" t="str">
        <f>'入力ＤＡＴＡ'!C1</f>
        <v>ボ－リング孔Ｎｏ．１の地盤種別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7.25" customHeight="1">
      <c r="A2" s="79" t="s">
        <v>3</v>
      </c>
      <c r="B2" s="55" t="s">
        <v>24</v>
      </c>
      <c r="C2" s="81" t="s">
        <v>4</v>
      </c>
      <c r="D2" s="83" t="s">
        <v>5</v>
      </c>
      <c r="E2" s="83" t="s">
        <v>25</v>
      </c>
      <c r="F2" s="57" t="s">
        <v>28</v>
      </c>
      <c r="G2" s="58" t="s">
        <v>27</v>
      </c>
      <c r="H2" s="70" t="s">
        <v>14</v>
      </c>
      <c r="I2" s="71"/>
      <c r="J2" s="71"/>
      <c r="K2" s="72"/>
    </row>
    <row r="3" spans="1:11" ht="18" customHeight="1" thickBot="1">
      <c r="A3" s="80"/>
      <c r="B3" s="54" t="s">
        <v>26</v>
      </c>
      <c r="C3" s="82"/>
      <c r="D3" s="84"/>
      <c r="E3" s="84"/>
      <c r="F3" s="54" t="s">
        <v>29</v>
      </c>
      <c r="G3" s="56" t="s">
        <v>30</v>
      </c>
      <c r="H3" s="73"/>
      <c r="I3" s="74"/>
      <c r="J3" s="74"/>
      <c r="K3" s="75"/>
    </row>
    <row r="4" spans="1:11" ht="21.75" customHeight="1" thickTop="1">
      <c r="A4" s="50">
        <f>IF('入力ＤＡＴＡ'!B4=0,"",'入力ＤＡＴＡ'!C4)</f>
        <v>1</v>
      </c>
      <c r="B4" s="51">
        <f>IF('入力ＤＡＴＡ'!B4=0,"",'入力ＤＡＴＡ'!D4)</f>
        <v>1.1</v>
      </c>
      <c r="C4" s="52">
        <f>IF('入力ＤＡＴＡ'!B4=0,"",'入力ＤＡＴＡ'!R4)</f>
        <v>3</v>
      </c>
      <c r="D4" s="53" t="str">
        <f>IF('入力ＤＡＴＡ'!B4=0,"",IF('入力ＤＡＴＡ'!B4=1,"砂質土","粘性土"))</f>
        <v>粘性土</v>
      </c>
      <c r="E4" s="53">
        <f>IF('入力ＤＡＴＡ'!B4=0,"",IF('入力ＤＡＴＡ'!B4=1,80,100))</f>
        <v>100</v>
      </c>
      <c r="F4" s="52">
        <f>IF('入力ＤＡＴＡ'!B4=0,"",E4*C4^(1/3))</f>
        <v>144</v>
      </c>
      <c r="G4" s="59">
        <f>IF('入力ＤＡＴＡ'!B4=0,"",ROUND(B4/F4,5))</f>
        <v>0.0076</v>
      </c>
      <c r="H4" s="44"/>
      <c r="I4" s="45"/>
      <c r="J4" s="45"/>
      <c r="K4" s="5"/>
    </row>
    <row r="5" spans="1:11" ht="21.75" customHeight="1">
      <c r="A5" s="36">
        <f>IF('入力ＤＡＴＡ'!B5=0,"",'入力ＤＡＴＡ'!C5)</f>
        <v>2</v>
      </c>
      <c r="B5" s="37">
        <f>IF('入力ＤＡＴＡ'!B5=0,"",'入力ＤＡＴＡ'!D5)</f>
        <v>2.6</v>
      </c>
      <c r="C5" s="38">
        <f>IF('入力ＤＡＴＡ'!B5=0,"",'入力ＤＡＴＡ'!R5)</f>
        <v>5</v>
      </c>
      <c r="D5" s="39" t="str">
        <f>IF('入力ＤＡＴＡ'!B5=0,"",IF('入力ＤＡＴＡ'!B5=1,"砂質土","粘性土"))</f>
        <v>砂質土</v>
      </c>
      <c r="E5" s="53">
        <f>IF('入力ＤＡＴＡ'!B5=0,"",IF('入力ＤＡＴＡ'!B5=1,80,100))</f>
        <v>80</v>
      </c>
      <c r="F5" s="38">
        <f>IF('入力ＤＡＴＡ'!B5=0,"",E5*C5^(1/3))</f>
        <v>137</v>
      </c>
      <c r="G5" s="59">
        <f>IF('入力ＤＡＴＡ'!B5=0,"",ROUND(B5/F5,5))</f>
        <v>0.019</v>
      </c>
      <c r="H5" s="44"/>
      <c r="I5" s="45"/>
      <c r="J5" s="45"/>
      <c r="K5" s="5"/>
    </row>
    <row r="6" spans="1:11" ht="21.75" customHeight="1">
      <c r="A6" s="36">
        <f>IF('入力ＤＡＴＡ'!B6=0,"",'入力ＤＡＴＡ'!C6)</f>
        <v>3</v>
      </c>
      <c r="B6" s="37">
        <f>IF('入力ＤＡＴＡ'!B6=0,"",'入力ＤＡＴＡ'!D6)</f>
        <v>4.4</v>
      </c>
      <c r="C6" s="38">
        <f>IF('入力ＤＡＴＡ'!B6=0,"",'入力ＤＡＴＡ'!R6)</f>
        <v>38</v>
      </c>
      <c r="D6" s="39" t="str">
        <f>IF('入力ＤＡＴＡ'!B6=0,"",IF('入力ＤＡＴＡ'!B6=1,"砂質土","粘性土"))</f>
        <v>砂質土</v>
      </c>
      <c r="E6" s="53">
        <f>IF('入力ＤＡＴＡ'!B6=0,"",IF('入力ＤＡＴＡ'!B6=1,80,100))</f>
        <v>80</v>
      </c>
      <c r="F6" s="38">
        <f>IF('入力ＤＡＴＡ'!B6=0,"",E6*C6^(1/3))</f>
        <v>269</v>
      </c>
      <c r="G6" s="59">
        <f>IF('入力ＤＡＴＡ'!B6=0,"",ROUND(B6/F6,5))</f>
        <v>0.0164</v>
      </c>
      <c r="H6" s="44"/>
      <c r="I6" s="45"/>
      <c r="J6" s="45"/>
      <c r="K6" s="5"/>
    </row>
    <row r="7" spans="1:11" ht="21.75" customHeight="1">
      <c r="A7" s="36">
        <f>IF('入力ＤＡＴＡ'!B7=0,"",'入力ＤＡＴＡ'!C7)</f>
        <v>4</v>
      </c>
      <c r="B7" s="37">
        <f>IF('入力ＤＡＴＡ'!B7=0,"",'入力ＤＡＴＡ'!D7)</f>
        <v>0.9</v>
      </c>
      <c r="C7" s="38">
        <f>IF('入力ＤＡＴＡ'!B7=0,"",'入力ＤＡＴＡ'!R7)</f>
        <v>23</v>
      </c>
      <c r="D7" s="39" t="str">
        <f>IF('入力ＤＡＴＡ'!B7=0,"",IF('入力ＤＡＴＡ'!B7=1,"砂質土","粘性土"))</f>
        <v>砂質土</v>
      </c>
      <c r="E7" s="53">
        <f>IF('入力ＤＡＴＡ'!B7=0,"",IF('入力ＤＡＴＡ'!B7=1,80,100))</f>
        <v>80</v>
      </c>
      <c r="F7" s="38">
        <f>IF('入力ＤＡＴＡ'!B7=0,"",E7*C7^(1/3))</f>
        <v>228</v>
      </c>
      <c r="G7" s="59">
        <f>IF('入力ＤＡＴＡ'!B7=0,"",ROUND(B7/F7,5))</f>
        <v>0.004</v>
      </c>
      <c r="H7" s="44"/>
      <c r="I7" s="45"/>
      <c r="J7" s="12"/>
      <c r="K7" s="5"/>
    </row>
    <row r="8" spans="1:11" ht="21.75" customHeight="1">
      <c r="A8" s="36">
        <f>IF('入力ＤＡＴＡ'!B8=0,"",'入力ＤＡＴＡ'!C8)</f>
        <v>5</v>
      </c>
      <c r="B8" s="37">
        <f>IF('入力ＤＡＴＡ'!B8=0,"",'入力ＤＡＴＡ'!D8)</f>
        <v>9.45</v>
      </c>
      <c r="C8" s="38">
        <f>IF('入力ＤＡＴＡ'!B8=0,"",'入力ＤＡＴＡ'!R8)</f>
        <v>31</v>
      </c>
      <c r="D8" s="39" t="str">
        <f>IF('入力ＤＡＴＡ'!B8=0,"",IF('入力ＤＡＴＡ'!B8=1,"砂質土","粘性土"))</f>
        <v>砂質土</v>
      </c>
      <c r="E8" s="53">
        <f>IF('入力ＤＡＴＡ'!B8=0,"",IF('入力ＤＡＴＡ'!B8=1,80,100))</f>
        <v>80</v>
      </c>
      <c r="F8" s="38">
        <f>IF('入力ＤＡＴＡ'!B8=0,"",E8*C8^(1/3))</f>
        <v>251</v>
      </c>
      <c r="G8" s="59">
        <f>IF('入力ＤＡＴＡ'!B8=0,"",ROUND(B8/F8,5))</f>
        <v>0.0377</v>
      </c>
      <c r="H8" s="44"/>
      <c r="I8" s="45"/>
      <c r="J8" s="12"/>
      <c r="K8" s="5"/>
    </row>
    <row r="9" spans="1:11" ht="21.75" customHeight="1">
      <c r="A9" s="36">
        <f>IF('入力ＤＡＴＡ'!B9=0,"",'入力ＤＡＴＡ'!C9)</f>
      </c>
      <c r="B9" s="37">
        <f>IF('入力ＤＡＴＡ'!B9=0,"",'入力ＤＡＴＡ'!D9)</f>
      </c>
      <c r="C9" s="38">
        <f>IF('入力ＤＡＴＡ'!B9=0,"",'入力ＤＡＴＡ'!R9)</f>
      </c>
      <c r="D9" s="39">
        <f>IF('入力ＤＡＴＡ'!B9=0,"",IF('入力ＤＡＴＡ'!B9=1,"砂質土","粘性土"))</f>
      </c>
      <c r="E9" s="53">
        <f>IF('入力ＤＡＴＡ'!B9=0,"",IF('入力ＤＡＴＡ'!B9=1,80,100))</f>
      </c>
      <c r="F9" s="38">
        <f>IF('入力ＤＡＴＡ'!B9=0,"",E9*C9^(1/3))</f>
      </c>
      <c r="G9" s="60">
        <f>IF('入力ＤＡＴＡ'!B9=0,"",ROUND(B9/F9,5))</f>
      </c>
      <c r="H9" s="44"/>
      <c r="I9" s="45"/>
      <c r="J9" s="12"/>
      <c r="K9" s="5"/>
    </row>
    <row r="10" spans="1:11" ht="21.75" customHeight="1">
      <c r="A10" s="36">
        <f>IF('入力ＤＡＴＡ'!B10=0,"",'入力ＤＡＴＡ'!C10)</f>
      </c>
      <c r="B10" s="37">
        <f>IF('入力ＤＡＴＡ'!B10=0,"",'入力ＤＡＴＡ'!D10)</f>
      </c>
      <c r="C10" s="38">
        <f>IF('入力ＤＡＴＡ'!B10=0,"",'入力ＤＡＴＡ'!R10)</f>
      </c>
      <c r="D10" s="39">
        <f>IF('入力ＤＡＴＡ'!B10=0,"",IF('入力ＤＡＴＡ'!B10=1,"砂質土","粘性土"))</f>
      </c>
      <c r="E10" s="53">
        <f>IF('入力ＤＡＴＡ'!B10=0,"",IF('入力ＤＡＴＡ'!B10=1,80,100))</f>
      </c>
      <c r="F10" s="38">
        <f>IF('入力ＤＡＴＡ'!B10=0,"",E10*C10^(1/3))</f>
      </c>
      <c r="G10" s="60">
        <f>IF('入力ＤＡＴＡ'!B10=0,"",ROUND(B10/F10,5))</f>
      </c>
      <c r="H10" s="44"/>
      <c r="I10" s="45"/>
      <c r="J10" s="12"/>
      <c r="K10" s="5"/>
    </row>
    <row r="11" spans="1:11" ht="21.75" customHeight="1">
      <c r="A11" s="36">
        <f>IF('入力ＤＡＴＡ'!B11=0,"",'入力ＤＡＴＡ'!C11)</f>
      </c>
      <c r="B11" s="37">
        <f>IF('入力ＤＡＴＡ'!B11=0,"",'入力ＤＡＴＡ'!D11)</f>
      </c>
      <c r="C11" s="38">
        <f>IF('入力ＤＡＴＡ'!B11=0,"",'入力ＤＡＴＡ'!R11)</f>
      </c>
      <c r="D11" s="39">
        <f>IF('入力ＤＡＴＡ'!B11=0,"",IF('入力ＤＡＴＡ'!B11=1,"砂質土","粘性土"))</f>
      </c>
      <c r="E11" s="53">
        <f>IF('入力ＤＡＴＡ'!B11=0,"",IF('入力ＤＡＴＡ'!B11=1,80,100))</f>
      </c>
      <c r="F11" s="38">
        <f>IF('入力ＤＡＴＡ'!B11=0,"",E11*C11^(1/3))</f>
      </c>
      <c r="G11" s="60">
        <f>IF('入力ＤＡＴＡ'!B11=0,"",ROUND(B11/F11,5))</f>
      </c>
      <c r="H11" s="44"/>
      <c r="I11" s="45"/>
      <c r="J11" s="12"/>
      <c r="K11" s="5"/>
    </row>
    <row r="12" spans="1:11" ht="21.75" customHeight="1">
      <c r="A12" s="36">
        <f>IF('入力ＤＡＴＡ'!B12=0,"",'入力ＤＡＴＡ'!C12)</f>
      </c>
      <c r="B12" s="37">
        <f>IF('入力ＤＡＴＡ'!B12=0,"",'入力ＤＡＴＡ'!D12)</f>
      </c>
      <c r="C12" s="38">
        <f>IF('入力ＤＡＴＡ'!B12=0,"",'入力ＤＡＴＡ'!R12)</f>
      </c>
      <c r="D12" s="39">
        <f>IF('入力ＤＡＴＡ'!B12=0,"",IF('入力ＤＡＴＡ'!B12=1,"砂質土","粘性土"))</f>
      </c>
      <c r="E12" s="53">
        <f>IF('入力ＤＡＴＡ'!B12=0,"",IF('入力ＤＡＴＡ'!B12=1,80,100))</f>
      </c>
      <c r="F12" s="37">
        <f>IF('入力ＤＡＴＡ'!B12=0,"",E12*C12^(1/3))</f>
      </c>
      <c r="G12" s="60">
        <f>IF('入力ＤＡＴＡ'!B12=0,"",ROUND(B12/F12,5))</f>
      </c>
      <c r="H12" s="44"/>
      <c r="I12" s="45"/>
      <c r="J12" s="12"/>
      <c r="K12" s="5"/>
    </row>
    <row r="13" spans="1:11" ht="21.75" customHeight="1">
      <c r="A13" s="36">
        <f>IF('入力ＤＡＴＡ'!B13=0,"",'入力ＤＡＴＡ'!C13)</f>
      </c>
      <c r="B13" s="37">
        <f>IF('入力ＤＡＴＡ'!B13=0,"",'入力ＤＡＴＡ'!D13)</f>
      </c>
      <c r="C13" s="38">
        <f>IF('入力ＤＡＴＡ'!B13=0,"",'入力ＤＡＴＡ'!R13)</f>
      </c>
      <c r="D13" s="39">
        <f>IF('入力ＤＡＴＡ'!B13=0,"",IF('入力ＤＡＴＡ'!B13=1,"砂質土","粘性土"))</f>
      </c>
      <c r="E13" s="53">
        <f>IF('入力ＤＡＴＡ'!B13=0,"",IF('入力ＤＡＴＡ'!B13=1,80,100))</f>
      </c>
      <c r="F13" s="37">
        <f>IF('入力ＤＡＴＡ'!B13=0,"",E13*C13^(1/3))</f>
      </c>
      <c r="G13" s="60">
        <f>IF('入力ＤＡＴＡ'!B13=0,"",ROUND(B13/F13,5))</f>
      </c>
      <c r="H13" s="44"/>
      <c r="I13" s="45"/>
      <c r="J13" s="12"/>
      <c r="K13" s="5"/>
    </row>
    <row r="14" spans="1:11" ht="21.75" customHeight="1">
      <c r="A14" s="36">
        <f>IF('入力ＤＡＴＡ'!B14=0,"",'入力ＤＡＴＡ'!C14)</f>
      </c>
      <c r="B14" s="37">
        <f>IF('入力ＤＡＴＡ'!B14=0,"",'入力ＤＡＴＡ'!D14)</f>
      </c>
      <c r="C14" s="38">
        <f>IF('入力ＤＡＴＡ'!B14=0,"",'入力ＤＡＴＡ'!R14)</f>
      </c>
      <c r="D14" s="39">
        <f>IF('入力ＤＡＴＡ'!B14=0,"",IF('入力ＤＡＴＡ'!B14=1,"砂質土","粘性土"))</f>
      </c>
      <c r="E14" s="53">
        <f>IF('入力ＤＡＴＡ'!B14=0,"",IF('入力ＤＡＴＡ'!B14=1,80,100))</f>
      </c>
      <c r="F14" s="37">
        <f>IF('入力ＤＡＴＡ'!B14=0,"",E14*C14^(1/3))</f>
      </c>
      <c r="G14" s="60">
        <f>IF('入力ＤＡＴＡ'!B14=0,"",ROUND(B14/F14,5))</f>
      </c>
      <c r="H14" s="44"/>
      <c r="I14" s="45"/>
      <c r="J14" s="12"/>
      <c r="K14" s="5"/>
    </row>
    <row r="15" spans="1:11" ht="21.75" customHeight="1">
      <c r="A15" s="36">
        <f>IF('入力ＤＡＴＡ'!B15=0,"",'入力ＤＡＴＡ'!C15)</f>
      </c>
      <c r="B15" s="37">
        <f>IF('入力ＤＡＴＡ'!B15=0,"",'入力ＤＡＴＡ'!D15)</f>
      </c>
      <c r="C15" s="38">
        <f>IF('入力ＤＡＴＡ'!B15=0,"",'入力ＤＡＴＡ'!R15)</f>
      </c>
      <c r="D15" s="39">
        <f>IF('入力ＤＡＴＡ'!B15=0,"",IF('入力ＤＡＴＡ'!B15=1,"砂質土","粘性土"))</f>
      </c>
      <c r="E15" s="53">
        <f>IF('入力ＤＡＴＡ'!B15=0,"",IF('入力ＤＡＴＡ'!B15=1,80,100))</f>
      </c>
      <c r="F15" s="37">
        <f>IF('入力ＤＡＴＡ'!B15=0,"",E15*C15^(1/3))</f>
      </c>
      <c r="G15" s="60">
        <f>IF('入力ＤＡＴＡ'!B15=0,"",ROUND(B15/F15,5))</f>
      </c>
      <c r="H15" s="44"/>
      <c r="I15" s="45"/>
      <c r="J15" s="12"/>
      <c r="K15" s="5"/>
    </row>
    <row r="16" spans="1:11" ht="21.75" customHeight="1">
      <c r="A16" s="36">
        <f>IF('入力ＤＡＴＡ'!B16=0,"",'入力ＤＡＴＡ'!C16)</f>
      </c>
      <c r="B16" s="37">
        <f>IF('入力ＤＡＴＡ'!B16=0,"",'入力ＤＡＴＡ'!D16)</f>
      </c>
      <c r="C16" s="38">
        <f>IF('入力ＤＡＴＡ'!B16=0,"",'入力ＤＡＴＡ'!R16)</f>
      </c>
      <c r="D16" s="39">
        <f>IF('入力ＤＡＴＡ'!B16=0,"",IF('入力ＤＡＴＡ'!B16=1,"砂質土","粘性土"))</f>
      </c>
      <c r="E16" s="53">
        <f>IF('入力ＤＡＴＡ'!B16=0,"",IF('入力ＤＡＴＡ'!B16=1,80,100))</f>
      </c>
      <c r="F16" s="37">
        <f>IF('入力ＤＡＴＡ'!B16=0,"",E16*C16^(1/3))</f>
      </c>
      <c r="G16" s="60">
        <f>IF('入力ＤＡＴＡ'!B16=0,"",ROUND(B16/F16,5))</f>
      </c>
      <c r="H16" s="44"/>
      <c r="I16" s="45"/>
      <c r="J16" s="12"/>
      <c r="K16" s="5"/>
    </row>
    <row r="17" spans="1:11" ht="21.75" customHeight="1">
      <c r="A17" s="36">
        <f>IF('入力ＤＡＴＡ'!B17=0,"",'入力ＤＡＴＡ'!C17)</f>
      </c>
      <c r="B17" s="37">
        <f>IF('入力ＤＡＴＡ'!B17=0,"",'入力ＤＡＴＡ'!D17)</f>
      </c>
      <c r="C17" s="38">
        <f>IF('入力ＤＡＴＡ'!B17=0,"",'入力ＤＡＴＡ'!R17)</f>
      </c>
      <c r="D17" s="39">
        <f>IF('入力ＤＡＴＡ'!B17=0,"",IF('入力ＤＡＴＡ'!B17=1,"砂質土","粘性土"))</f>
      </c>
      <c r="E17" s="53">
        <f>IF('入力ＤＡＴＡ'!B17=0,"",IF('入力ＤＡＴＡ'!B17=1,80,100))</f>
      </c>
      <c r="F17" s="37">
        <f>IF('入力ＤＡＴＡ'!B17=0,"",E17*C17^(1/3))</f>
      </c>
      <c r="G17" s="60">
        <f>IF('入力ＤＡＴＡ'!B17=0,"",ROUND(B17/F17,5))</f>
      </c>
      <c r="H17" s="44"/>
      <c r="I17" s="45"/>
      <c r="J17" s="45"/>
      <c r="K17" s="5"/>
    </row>
    <row r="18" spans="1:11" ht="21.75" customHeight="1">
      <c r="A18" s="36">
        <f>IF('入力ＤＡＴＡ'!B18=0,"",'入力ＤＡＴＡ'!C18)</f>
      </c>
      <c r="B18" s="37">
        <f>IF('入力ＤＡＴＡ'!B18=0,"",'入力ＤＡＴＡ'!D18)</f>
      </c>
      <c r="C18" s="38">
        <f>IF('入力ＤＡＴＡ'!B18=0,"",'入力ＤＡＴＡ'!R18)</f>
      </c>
      <c r="D18" s="39">
        <f>IF('入力ＤＡＴＡ'!B18=0,"",IF('入力ＤＡＴＡ'!B18=1,"砂質土","粘性土"))</f>
      </c>
      <c r="E18" s="53">
        <f>IF('入力ＤＡＴＡ'!B18=0,"",IF('入力ＤＡＴＡ'!B18=1,80,100))</f>
      </c>
      <c r="F18" s="37">
        <f>IF('入力ＤＡＴＡ'!B18=0,"",E18*C18^(1/3))</f>
      </c>
      <c r="G18" s="60">
        <f>IF('入力ＤＡＴＡ'!B18=0,"",ROUND(B18/F18,5))</f>
      </c>
      <c r="H18" s="44"/>
      <c r="I18" s="45"/>
      <c r="J18" s="45"/>
      <c r="K18" s="5"/>
    </row>
    <row r="19" spans="1:11" ht="21.75" customHeight="1">
      <c r="A19" s="36">
        <f>IF('入力ＤＡＴＡ'!B19=0,"",'入力ＤＡＴＡ'!C19)</f>
      </c>
      <c r="B19" s="37">
        <f>IF('入力ＤＡＴＡ'!B19=0,"",'入力ＤＡＴＡ'!D19)</f>
      </c>
      <c r="C19" s="38">
        <f>IF('入力ＤＡＴＡ'!B19=0,"",'入力ＤＡＴＡ'!R19)</f>
      </c>
      <c r="D19" s="39">
        <f>IF('入力ＤＡＴＡ'!B19=0,"",IF('入力ＤＡＴＡ'!B19=1,"砂質土","粘性土"))</f>
      </c>
      <c r="E19" s="53">
        <f>IF('入力ＤＡＴＡ'!B19=0,"",IF('入力ＤＡＴＡ'!B19=1,80,100))</f>
      </c>
      <c r="F19" s="37">
        <f>IF('入力ＤＡＴＡ'!B19=0,"",E19*C19^(1/3))</f>
      </c>
      <c r="G19" s="60">
        <f>IF('入力ＤＡＴＡ'!B19=0,"",ROUND(B19/F19,5))</f>
      </c>
      <c r="H19" s="44"/>
      <c r="I19" s="45"/>
      <c r="J19" s="12"/>
      <c r="K19" s="5"/>
    </row>
    <row r="20" spans="1:11" ht="21.75" customHeight="1">
      <c r="A20" s="36">
        <f>IF('入力ＤＡＴＡ'!B20=0,"",'入力ＤＡＴＡ'!C20)</f>
      </c>
      <c r="B20" s="37">
        <f>IF('入力ＤＡＴＡ'!B20=0,"",'入力ＤＡＴＡ'!D20)</f>
      </c>
      <c r="C20" s="38">
        <f>IF('入力ＤＡＴＡ'!B20=0,"",'入力ＤＡＴＡ'!R20)</f>
      </c>
      <c r="D20" s="39">
        <f>IF('入力ＤＡＴＡ'!B20=0,"",IF('入力ＤＡＴＡ'!B20=1,"砂質土","粘性土"))</f>
      </c>
      <c r="E20" s="53">
        <f>IF('入力ＤＡＴＡ'!B20=0,"",IF('入力ＤＡＴＡ'!B20=1,80,100))</f>
      </c>
      <c r="F20" s="37">
        <f>IF('入力ＤＡＴＡ'!B20=0,"",E20*C20^(1/3))</f>
      </c>
      <c r="G20" s="60">
        <f>IF('入力ＤＡＴＡ'!B20=0,"",ROUND(B20/F20,5))</f>
      </c>
      <c r="H20" s="44"/>
      <c r="I20" s="45"/>
      <c r="J20" s="12"/>
      <c r="K20" s="5"/>
    </row>
    <row r="21" spans="1:11" ht="21.75" customHeight="1">
      <c r="A21" s="36">
        <f>IF('入力ＤＡＴＡ'!B21=0,"",'入力ＤＡＴＡ'!C21)</f>
      </c>
      <c r="B21" s="37">
        <f>IF('入力ＤＡＴＡ'!B21=0,"",'入力ＤＡＴＡ'!D21)</f>
      </c>
      <c r="C21" s="38">
        <f>IF('入力ＤＡＴＡ'!B21=0,"",'入力ＤＡＴＡ'!R21)</f>
      </c>
      <c r="D21" s="39">
        <f>IF('入力ＤＡＴＡ'!B21=0,"",IF('入力ＤＡＴＡ'!B21=1,"砂質土","粘性土"))</f>
      </c>
      <c r="E21" s="53">
        <f>IF('入力ＤＡＴＡ'!B21=0,"",IF('入力ＤＡＴＡ'!B21=1,80,100))</f>
      </c>
      <c r="F21" s="37">
        <f>IF('入力ＤＡＴＡ'!B21=0,"",E21*C21^(1/3))</f>
      </c>
      <c r="G21" s="60">
        <f>IF('入力ＤＡＴＡ'!B21=0,"",ROUND(B21/F21,5))</f>
      </c>
      <c r="H21" s="44"/>
      <c r="I21" s="45"/>
      <c r="J21" s="12"/>
      <c r="K21" s="5"/>
    </row>
    <row r="22" spans="1:11" ht="21.75" customHeight="1">
      <c r="A22" s="36">
        <f>IF('入力ＤＡＴＡ'!B22=0,"",'入力ＤＡＴＡ'!C22)</f>
      </c>
      <c r="B22" s="37">
        <f>IF('入力ＤＡＴＡ'!B22=0,"",'入力ＤＡＴＡ'!D22)</f>
      </c>
      <c r="C22" s="38">
        <f>IF('入力ＤＡＴＡ'!B22=0,"",'入力ＤＡＴＡ'!R22)</f>
      </c>
      <c r="D22" s="39">
        <f>IF('入力ＤＡＴＡ'!B22=0,"",IF('入力ＤＡＴＡ'!B22=1,"砂質土","粘性土"))</f>
      </c>
      <c r="E22" s="53">
        <f>IF('入力ＤＡＴＡ'!B22=0,"",IF('入力ＤＡＴＡ'!B22=1,80,100))</f>
      </c>
      <c r="F22" s="37">
        <f>IF('入力ＤＡＴＡ'!B22=0,"",E22*C22^(1/3))</f>
      </c>
      <c r="G22" s="60">
        <f>IF('入力ＤＡＴＡ'!B22=0,"",ROUND(B22/F22,5))</f>
      </c>
      <c r="H22" s="44"/>
      <c r="I22" s="45"/>
      <c r="J22" s="12"/>
      <c r="K22" s="5"/>
    </row>
    <row r="23" spans="1:11" ht="21.75" customHeight="1">
      <c r="A23" s="36">
        <f>IF('入力ＤＡＴＡ'!B23=0,"",'入力ＤＡＴＡ'!C23)</f>
      </c>
      <c r="B23" s="37">
        <f>IF('入力ＤＡＴＡ'!B23=0,"",'入力ＤＡＴＡ'!D23)</f>
      </c>
      <c r="C23" s="38">
        <f>IF('入力ＤＡＴＡ'!B23=0,"",'入力ＤＡＴＡ'!R23)</f>
      </c>
      <c r="D23" s="39">
        <f>IF('入力ＤＡＴＡ'!B23=0,"",IF('入力ＤＡＴＡ'!B23=1,"砂質土","粘性土"))</f>
      </c>
      <c r="E23" s="53">
        <f>IF('入力ＤＡＴＡ'!B23=0,"",IF('入力ＤＡＴＡ'!B23=1,80,100))</f>
      </c>
      <c r="F23" s="37">
        <f>IF('入力ＤＡＴＡ'!B23=0,"",E23*C23^(1/3))</f>
      </c>
      <c r="G23" s="60">
        <f>IF('入力ＤＡＴＡ'!B23=0,"",ROUND(B23/F23,5))</f>
      </c>
      <c r="H23" s="44"/>
      <c r="I23" s="45"/>
      <c r="J23" s="12"/>
      <c r="K23" s="5"/>
    </row>
    <row r="24" spans="1:11" ht="21.75" customHeight="1">
      <c r="A24" s="36">
        <f>IF('入力ＤＡＴＡ'!B24=0,"",'入力ＤＡＴＡ'!C24)</f>
      </c>
      <c r="B24" s="37">
        <f>IF('入力ＤＡＴＡ'!B24=0,"",'入力ＤＡＴＡ'!D24)</f>
      </c>
      <c r="C24" s="38">
        <f>IF('入力ＤＡＴＡ'!B24=0,"",'入力ＤＡＴＡ'!R24)</f>
      </c>
      <c r="D24" s="39">
        <f>IF('入力ＤＡＴＡ'!B24=0,"",IF('入力ＤＡＴＡ'!B24=1,"砂質土","粘性土"))</f>
      </c>
      <c r="E24" s="53">
        <f>IF('入力ＤＡＴＡ'!B24=0,"",IF('入力ＤＡＴＡ'!B24=1,80,100))</f>
      </c>
      <c r="F24" s="37">
        <f>IF('入力ＤＡＴＡ'!B24=0,"",E24*C24^(1/3))</f>
      </c>
      <c r="G24" s="60">
        <f>IF('入力ＤＡＴＡ'!B24=0,"",ROUND(B24/F24,5))</f>
      </c>
      <c r="H24" s="44"/>
      <c r="I24" s="45"/>
      <c r="J24" s="12"/>
      <c r="K24" s="5"/>
    </row>
    <row r="25" spans="1:11" ht="21.75" customHeight="1">
      <c r="A25" s="36">
        <f>IF('入力ＤＡＴＡ'!B25=0,"",'入力ＤＡＴＡ'!C25)</f>
      </c>
      <c r="B25" s="37">
        <f>IF('入力ＤＡＴＡ'!B25=0,"",'入力ＤＡＴＡ'!D25)</f>
      </c>
      <c r="C25" s="38">
        <f>IF('入力ＤＡＴＡ'!B25=0,"",'入力ＤＡＴＡ'!R25)</f>
      </c>
      <c r="D25" s="39">
        <f>IF('入力ＤＡＴＡ'!B25=0,"",IF('入力ＤＡＴＡ'!B25=1,"砂質土","粘性土"))</f>
      </c>
      <c r="E25" s="53">
        <f>IF('入力ＤＡＴＡ'!B25=0,"",IF('入力ＤＡＴＡ'!B25=1,80,100))</f>
      </c>
      <c r="F25" s="37">
        <f>IF('入力ＤＡＴＡ'!B25=0,"",E25*C25^(1/3))</f>
      </c>
      <c r="G25" s="60">
        <f>IF('入力ＤＡＴＡ'!B25=0,"",ROUND(B25/F25,5))</f>
      </c>
      <c r="H25" s="44"/>
      <c r="I25" s="45"/>
      <c r="J25" s="12"/>
      <c r="K25" s="5"/>
    </row>
    <row r="26" spans="1:11" ht="21.75" customHeight="1">
      <c r="A26" s="36">
        <f>IF('入力ＤＡＴＡ'!B26=0,"",'入力ＤＡＴＡ'!C26)</f>
      </c>
      <c r="B26" s="37">
        <f>IF('入力ＤＡＴＡ'!B26=0,"",'入力ＤＡＴＡ'!D26)</f>
      </c>
      <c r="C26" s="38">
        <f>IF('入力ＤＡＴＡ'!B26=0,"",'入力ＤＡＴＡ'!R26)</f>
      </c>
      <c r="D26" s="39">
        <f>IF('入力ＤＡＴＡ'!B26=0,"",IF('入力ＤＡＴＡ'!B26=1,"砂質土","粘性土"))</f>
      </c>
      <c r="E26" s="53">
        <f>IF('入力ＤＡＴＡ'!B26=0,"",IF('入力ＤＡＴＡ'!B26=1,80,100))</f>
      </c>
      <c r="F26" s="37">
        <f>IF('入力ＤＡＴＡ'!B26=0,"",E26*C26^(1/3))</f>
      </c>
      <c r="G26" s="60">
        <f>IF('入力ＤＡＴＡ'!B26=0,"",ROUND(B26/F26,5))</f>
      </c>
      <c r="H26" s="46"/>
      <c r="I26" s="12"/>
      <c r="J26" s="12"/>
      <c r="K26" s="6"/>
    </row>
    <row r="27" spans="1:11" ht="21.75" customHeight="1">
      <c r="A27" s="36">
        <f>IF('入力ＤＡＴＡ'!B27=0,"",'入力ＤＡＴＡ'!C27)</f>
      </c>
      <c r="B27" s="37">
        <f>IF('入力ＤＡＴＡ'!B27=0,"",'入力ＤＡＴＡ'!D27)</f>
      </c>
      <c r="C27" s="38">
        <f>IF('入力ＤＡＴＡ'!B27=0,"",'入力ＤＡＴＡ'!R27)</f>
      </c>
      <c r="D27" s="39">
        <f>IF('入力ＤＡＴＡ'!B27=0,"",IF('入力ＤＡＴＡ'!B27=1,"砂質土","粘性土"))</f>
      </c>
      <c r="E27" s="53">
        <f>IF('入力ＤＡＴＡ'!B27=0,"",IF('入力ＤＡＴＡ'!B27=1,80,100))</f>
      </c>
      <c r="F27" s="37">
        <f>IF('入力ＤＡＴＡ'!B27=0,"",E27*C27^(1/3))</f>
      </c>
      <c r="G27" s="60">
        <f>IF('入力ＤＡＴＡ'!B27=0,"",ROUND(B27/F27,5))</f>
      </c>
      <c r="H27" s="46"/>
      <c r="I27" s="45"/>
      <c r="J27" s="45"/>
      <c r="K27" s="5"/>
    </row>
    <row r="28" spans="1:11" ht="21.75" customHeight="1">
      <c r="A28" s="36">
        <f>IF('入力ＤＡＴＡ'!B28=0,"",'入力ＤＡＴＡ'!C28)</f>
      </c>
      <c r="B28" s="37">
        <f>IF('入力ＤＡＴＡ'!B28=0,"",'入力ＤＡＴＡ'!D28)</f>
      </c>
      <c r="C28" s="38">
        <f>IF('入力ＤＡＴＡ'!B28=0,"",'入力ＤＡＴＡ'!R28)</f>
      </c>
      <c r="D28" s="39">
        <f>IF('入力ＤＡＴＡ'!B28=0,"",IF('入力ＤＡＴＡ'!B28=1,"砂質土","粘性土"))</f>
      </c>
      <c r="E28" s="53">
        <f>IF('入力ＤＡＴＡ'!B28=0,"",IF('入力ＤＡＴＡ'!B28=1,80,100))</f>
      </c>
      <c r="F28" s="37">
        <f>IF('入力ＤＡＴＡ'!B28=0,"",E28*C28^(1/3))</f>
      </c>
      <c r="G28" s="60">
        <f>IF('入力ＤＡＴＡ'!B28=0,"",ROUND(B28/F28,5))</f>
      </c>
      <c r="H28" s="44"/>
      <c r="I28" s="45"/>
      <c r="J28" s="45"/>
      <c r="K28" s="5"/>
    </row>
    <row r="29" spans="1:11" ht="21.75" customHeight="1">
      <c r="A29" s="36">
        <f>IF('入力ＤＡＴＡ'!B29=0,"",'入力ＤＡＴＡ'!C29)</f>
      </c>
      <c r="B29" s="37">
        <f>IF('入力ＤＡＴＡ'!B29=0,"",'入力ＤＡＴＡ'!D29)</f>
      </c>
      <c r="C29" s="38">
        <f>IF('入力ＤＡＴＡ'!B29=0,"",'入力ＤＡＴＡ'!R29)</f>
      </c>
      <c r="D29" s="39">
        <f>IF('入力ＤＡＴＡ'!B29=0,"",IF('入力ＤＡＴＡ'!B29=1,"砂質土","粘性土"))</f>
      </c>
      <c r="E29" s="53">
        <f>IF('入力ＤＡＴＡ'!B29=0,"",IF('入力ＤＡＴＡ'!B29=1,80,100))</f>
      </c>
      <c r="F29" s="37">
        <f>IF('入力ＤＡＴＡ'!B29=0,"",E29*C29^(1/3))</f>
      </c>
      <c r="G29" s="60">
        <f>IF('入力ＤＡＴＡ'!B29=0,"",ROUND(B29/F29,5))</f>
      </c>
      <c r="H29" s="44"/>
      <c r="I29" s="45"/>
      <c r="J29" s="45"/>
      <c r="K29" s="5"/>
    </row>
    <row r="30" spans="1:11" ht="21.75" customHeight="1">
      <c r="A30" s="36">
        <f>IF('入力ＤＡＴＡ'!B30=0,"",'入力ＤＡＴＡ'!C30)</f>
      </c>
      <c r="B30" s="37">
        <f>IF('入力ＤＡＴＡ'!B30=0,"",'入力ＤＡＴＡ'!D30)</f>
      </c>
      <c r="C30" s="38">
        <f>IF('入力ＤＡＴＡ'!B30=0,"",'入力ＤＡＴＡ'!R30)</f>
      </c>
      <c r="D30" s="39">
        <f>IF('入力ＤＡＴＡ'!B30=0,"",IF('入力ＤＡＴＡ'!B30=1,"砂質土","粘性土"))</f>
      </c>
      <c r="E30" s="53">
        <f>IF('入力ＤＡＴＡ'!B30=0,"",IF('入力ＤＡＴＡ'!B30=1,80,100))</f>
      </c>
      <c r="F30" s="37">
        <f>IF('入力ＤＡＴＡ'!B30=0,"",E30*C30^(1/3))</f>
      </c>
      <c r="G30" s="60">
        <f>IF('入力ＤＡＴＡ'!B30=0,"",ROUND(B30/F30,5))</f>
      </c>
      <c r="H30" s="76" t="s">
        <v>10</v>
      </c>
      <c r="I30" s="77"/>
      <c r="J30" s="77"/>
      <c r="K30" s="78"/>
    </row>
    <row r="31" spans="1:11" ht="21.75" customHeight="1">
      <c r="A31" s="36">
        <f>IF('入力ＤＡＴＡ'!B31=0,"",'入力ＤＡＴＡ'!C31)</f>
      </c>
      <c r="B31" s="37">
        <f>IF('入力ＤＡＴＡ'!B31=0,"",'入力ＤＡＴＡ'!D31)</f>
      </c>
      <c r="C31" s="38">
        <f>IF('入力ＤＡＴＡ'!B31=0,"",'入力ＤＡＴＡ'!R31)</f>
      </c>
      <c r="D31" s="39">
        <f>IF('入力ＤＡＴＡ'!B31=0,"",IF('入力ＤＡＴＡ'!B31=1,"砂質土","粘性土"))</f>
      </c>
      <c r="E31" s="53">
        <f>IF('入力ＤＡＴＡ'!B31=0,"",IF('入力ＤＡＴＡ'!B31=1,80,100))</f>
      </c>
      <c r="F31" s="37">
        <f>IF('入力ＤＡＴＡ'!B31=0,"",E31*C31^(1/3))</f>
      </c>
      <c r="G31" s="60">
        <f>IF('入力ＤＡＴＡ'!B31=0,"",ROUND(B31/F31,5))</f>
      </c>
      <c r="H31" s="47" t="s">
        <v>11</v>
      </c>
      <c r="I31" s="62">
        <f>G34</f>
        <v>0.0847</v>
      </c>
      <c r="J31" s="48" t="s">
        <v>12</v>
      </c>
      <c r="K31" s="7">
        <f>ROUND(I31*4,2)</f>
        <v>0.34</v>
      </c>
    </row>
    <row r="32" spans="1:11" ht="21.75" customHeight="1">
      <c r="A32" s="36">
        <f>IF('入力ＤＡＴＡ'!B32=0,"",'入力ＤＡＴＡ'!C32)</f>
      </c>
      <c r="B32" s="37">
        <f>IF('入力ＤＡＴＡ'!B32=0,"",'入力ＤＡＴＡ'!D32)</f>
      </c>
      <c r="C32" s="38">
        <f>IF('入力ＤＡＴＡ'!B32=0,"",'入力ＤＡＴＡ'!R32)</f>
      </c>
      <c r="D32" s="39">
        <f>IF('入力ＤＡＴＡ'!B32=0,"",IF('入力ＤＡＴＡ'!B32=1,"砂質土","粘性土"))</f>
      </c>
      <c r="E32" s="53">
        <f>IF('入力ＤＡＴＡ'!B32=0,"",IF('入力ＤＡＴＡ'!B32=1,80,100))</f>
      </c>
      <c r="F32" s="37">
        <f>IF('入力ＤＡＴＡ'!B32=0,"",E32*C32^(1/3))</f>
      </c>
      <c r="G32" s="60">
        <f>IF('入力ＤＡＴＡ'!B32=0,"",ROUND(B32/F32,5))</f>
      </c>
      <c r="H32" s="44"/>
      <c r="I32" s="45"/>
      <c r="J32" s="45"/>
      <c r="K32" s="5"/>
    </row>
    <row r="33" spans="1:11" ht="21.75" customHeight="1">
      <c r="A33" s="36">
        <f>IF('入力ＤＡＴＡ'!B33=0,"",'入力ＤＡＴＡ'!C33)</f>
      </c>
      <c r="B33" s="37">
        <f>IF('入力ＤＡＴＡ'!B33=0,"",'入力ＤＡＴＡ'!D33)</f>
      </c>
      <c r="C33" s="38">
        <f>IF('入力ＤＡＴＡ'!B33=0,"",'入力ＤＡＴＡ'!R33)</f>
      </c>
      <c r="D33" s="39">
        <f>IF('入力ＤＡＴＡ'!B33=0,"",IF('入力ＤＡＴＡ'!B33=1,"砂質土","粘性土"))</f>
      </c>
      <c r="E33" s="53">
        <f>IF('入力ＤＡＴＡ'!B33=0,"",IF('入力ＤＡＴＡ'!B33=1,80,100))</f>
      </c>
      <c r="F33" s="37">
        <f>IF('入力ＤＡＴＡ'!B33=0,"",E33*C33^(1/3))</f>
      </c>
      <c r="G33" s="60">
        <f>IF('入力ＤＡＴＡ'!B33=0,"",ROUND(B33/F33,5))</f>
      </c>
      <c r="H33" s="46" t="str">
        <f>IF(K31&lt;0.2,"  Tg＜0.20より",IF(K31&gt;=0.6,"  0.60≦Tgより","  0.20≦Tg＜0.60より"))</f>
        <v>  0.20≦Tg＜0.60より</v>
      </c>
      <c r="I33" s="12"/>
      <c r="J33" s="12"/>
      <c r="K33" s="6"/>
    </row>
    <row r="34" spans="1:11" ht="21.75" customHeight="1" thickBot="1">
      <c r="A34" s="40" t="s">
        <v>13</v>
      </c>
      <c r="B34" s="41">
        <f>SUM(B4:B32)</f>
        <v>18.45</v>
      </c>
      <c r="C34" s="42"/>
      <c r="D34" s="43"/>
      <c r="E34" s="42"/>
      <c r="F34" s="42"/>
      <c r="G34" s="61">
        <f>SUM(G4:G32)</f>
        <v>0.0847</v>
      </c>
      <c r="H34" s="49" t="s">
        <v>9</v>
      </c>
      <c r="I34" s="3" t="str">
        <f>IF(K31&lt;0.2,"Ⅰ種地盤",IF(K31&gt;=0.6,"Ⅲ種地盤","Ⅱ種地盤"))</f>
        <v>Ⅱ種地盤</v>
      </c>
      <c r="J34" s="3"/>
      <c r="K34" s="8" t="s">
        <v>9</v>
      </c>
    </row>
  </sheetData>
  <sheetProtection/>
  <mergeCells count="6">
    <mergeCell ref="H2:K3"/>
    <mergeCell ref="H30:K30"/>
    <mergeCell ref="A2:A3"/>
    <mergeCell ref="C2:C3"/>
    <mergeCell ref="D2:D3"/>
    <mergeCell ref="E2:E3"/>
  </mergeCells>
  <printOptions/>
  <pageMargins left="1.1811023622047245" right="0.5905511811023623" top="1.1811023622047245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1999-07-02T05:36:00Z</cp:lastPrinted>
  <dcterms:created xsi:type="dcterms:W3CDTF">1999-07-02T05:35:53Z</dcterms:created>
  <dcterms:modified xsi:type="dcterms:W3CDTF">2022-08-18T08:34:04Z</dcterms:modified>
  <cp:category/>
  <cp:version/>
  <cp:contentType/>
  <cp:contentStatus/>
</cp:coreProperties>
</file>