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<sst xmlns="http://schemas.openxmlformats.org/spreadsheetml/2006/main" count="152" uniqueCount="90">
  <si>
    <t>軟らかい粘土</t>
  </si>
  <si>
    <t>L</t>
  </si>
  <si>
    <t>+</t>
  </si>
  <si>
    <t>Σl</t>
  </si>
  <si>
    <t>C</t>
  </si>
  <si>
    <t>≦</t>
  </si>
  <si>
    <t>ΔH</t>
  </si>
  <si>
    <t>C　</t>
  </si>
  <si>
    <t>：</t>
  </si>
  <si>
    <t>L　</t>
  </si>
  <si>
    <t>：</t>
  </si>
  <si>
    <t>本体及び翼壁の函軸方向の浸透路長 (m)</t>
  </si>
  <si>
    <t>Σl　</t>
  </si>
  <si>
    <t>：</t>
  </si>
  <si>
    <t>遮水矢板等の浸透経路長 (m)</t>
  </si>
  <si>
    <t>ΔH　</t>
  </si>
  <si>
    <t>内外水位差 (m)</t>
  </si>
  <si>
    <t>加重クリープ比</t>
  </si>
  <si>
    <t>区分</t>
  </si>
  <si>
    <t>C</t>
  </si>
  <si>
    <t>細砂</t>
  </si>
  <si>
    <t>中砂</t>
  </si>
  <si>
    <t>粗砂</t>
  </si>
  <si>
    <t>細砂利</t>
  </si>
  <si>
    <t>中砂利</t>
  </si>
  <si>
    <t>栗石を含む粗砂利</t>
  </si>
  <si>
    <t>栗石と礫を含む砂利</t>
  </si>
  <si>
    <t>中位の粘土</t>
  </si>
  <si>
    <t>堅い粘土</t>
  </si>
  <si>
    <t>柔構造樋管設計の手引き P.189</t>
  </si>
  <si>
    <t>樋管長</t>
  </si>
  <si>
    <t>川表翼壁長</t>
  </si>
  <si>
    <t>川裏翼壁長</t>
  </si>
  <si>
    <t>函体長</t>
  </si>
  <si>
    <t>m</t>
  </si>
  <si>
    <t>川表翼壁下部</t>
  </si>
  <si>
    <t>樋管川表下部</t>
  </si>
  <si>
    <t>樋管遮水壁下部</t>
  </si>
  <si>
    <t>樋管川裏下部</t>
  </si>
  <si>
    <t>川裏翼壁下部</t>
  </si>
  <si>
    <t>=</t>
  </si>
  <si>
    <t>m</t>
  </si>
  <si>
    <t xml:space="preserve">浸透経路長 </t>
  </si>
  <si>
    <t xml:space="preserve">■浸透経路長 </t>
  </si>
  <si>
    <t>■内外水位差</t>
  </si>
  <si>
    <t>川表水位</t>
  </si>
  <si>
    <t>川裏水位</t>
  </si>
  <si>
    <t>（天竜川計画高水位）</t>
  </si>
  <si>
    <t>（水路敷高）</t>
  </si>
  <si>
    <t>WL1=</t>
  </si>
  <si>
    <t>WL2=</t>
  </si>
  <si>
    <t>=</t>
  </si>
  <si>
    <t>WL1</t>
  </si>
  <si>
    <t>-</t>
  </si>
  <si>
    <t>WL2</t>
  </si>
  <si>
    <t>計</t>
  </si>
  <si>
    <t>加重クリープ比</t>
  </si>
  <si>
    <t>■樋管の加重クリープ比</t>
  </si>
  <si>
    <t>川表翼壁</t>
  </si>
  <si>
    <t>樋管川表</t>
  </si>
  <si>
    <t>樋管遮水壁</t>
  </si>
  <si>
    <t>樋管川裏</t>
  </si>
  <si>
    <t>川裏翼壁</t>
  </si>
  <si>
    <t>×</t>
  </si>
  <si>
    <t>遮水長(樋管部は往復の延長)</t>
  </si>
  <si>
    <t>4-9 遮水工の設計</t>
  </si>
  <si>
    <t>4-9-1 検討方法及び設計諸数値</t>
  </si>
  <si>
    <t>■計算式</t>
  </si>
  <si>
    <t>4-9-2　鉛直方向の計算</t>
  </si>
  <si>
    <t>4-9-3　水平方向の計算</t>
  </si>
  <si>
    <t>矢板長</t>
  </si>
  <si>
    <t>パターン①</t>
  </si>
  <si>
    <t>パターン②</t>
  </si>
  <si>
    <t>パターン①</t>
  </si>
  <si>
    <t>パターン②</t>
  </si>
  <si>
    <t>極めて細かい砂またはシルト</t>
  </si>
  <si>
    <t>(1) 浸透路長から決定する矢板設置範囲</t>
  </si>
  <si>
    <t>矢板設置個所</t>
  </si>
  <si>
    <t>〃</t>
  </si>
  <si>
    <t>堤防掘削幅から決定する矢板設置範囲は次頁の図より、以下の通りである。</t>
  </si>
  <si>
    <t>(2) 堤防掘削幅から決定する矢板設置範囲</t>
  </si>
  <si>
    <t>樋管川表</t>
  </si>
  <si>
    <t>樋管遮水壁</t>
  </si>
  <si>
    <t>設置位置</t>
  </si>
  <si>
    <t>設置範囲　(m)</t>
  </si>
  <si>
    <t>(3) 矢板設置範囲の決定</t>
  </si>
  <si>
    <t>浸透路長より</t>
  </si>
  <si>
    <t>掘削幅より</t>
  </si>
  <si>
    <t>決定矢板設置範囲</t>
  </si>
  <si>
    <t>　矢板設置範囲は浸透路長から決定する場合と、掘削幅より決定する場合の長い方とし、以下の様に決定する。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</si>
</sst>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0" xfId="0" applyNumberFormat="1" applyFont="1" applyAlignment="1">
      <alignment/>
    </xf>
    <xf numFmtId="2" fontId="3" fillId="0" borderId="24" xfId="0" applyNumberFormat="1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176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2" fontId="6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4"/>
  <sheetViews>
    <sheetView tabSelected="1" zoomScalePageLayoutView="0" workbookViewId="0" topLeftCell="A1">
      <selection activeCell="K6" sqref="K6"/>
    </sheetView>
  </sheetViews>
  <sheetFormatPr defaultColWidth="9.00390625" defaultRowHeight="13.5"/>
  <cols>
    <col min="1" max="1" width="3.625" style="2" customWidth="1"/>
    <col min="2" max="2" width="6.625" style="2" customWidth="1"/>
    <col min="3" max="3" width="2.625" style="2" customWidth="1"/>
    <col min="4" max="4" width="6.625" style="2" customWidth="1"/>
    <col min="5" max="5" width="2.625" style="2" customWidth="1"/>
    <col min="6" max="6" width="6.625" style="2" customWidth="1"/>
    <col min="7" max="7" width="2.625" style="2" customWidth="1"/>
    <col min="8" max="8" width="6.625" style="2" customWidth="1"/>
    <col min="9" max="9" width="2.625" style="2" customWidth="1"/>
    <col min="10" max="10" width="6.625" style="2" customWidth="1"/>
    <col min="11" max="11" width="2.625" style="2" customWidth="1"/>
    <col min="12" max="12" width="6.625" style="2" customWidth="1"/>
    <col min="13" max="13" width="2.625" style="2" customWidth="1"/>
    <col min="14" max="14" width="6.625" style="2" customWidth="1"/>
    <col min="15" max="15" width="2.625" style="2" customWidth="1"/>
    <col min="16" max="16" width="6.625" style="2" customWidth="1"/>
    <col min="17" max="17" width="2.625" style="2" customWidth="1"/>
    <col min="18" max="18" width="6.625" style="2" customWidth="1"/>
    <col min="19" max="19" width="2.625" style="2" customWidth="1"/>
    <col min="20" max="20" width="6.625" style="2" customWidth="1"/>
    <col min="21" max="21" width="2.625" style="2" customWidth="1"/>
    <col min="22" max="22" width="6.625" style="2" customWidth="1"/>
    <col min="23" max="23" width="2.625" style="2" customWidth="1"/>
    <col min="24" max="24" width="6.625" style="2" customWidth="1"/>
    <col min="25" max="25" width="2.625" style="2" customWidth="1"/>
    <col min="26" max="26" width="6.625" style="2" customWidth="1"/>
    <col min="27" max="27" width="2.625" style="2" customWidth="1"/>
    <col min="28" max="28" width="6.625" style="2" customWidth="1"/>
    <col min="29" max="29" width="2.625" style="2" customWidth="1"/>
    <col min="30" max="30" width="6.625" style="2" customWidth="1"/>
    <col min="31" max="31" width="2.625" style="2" customWidth="1"/>
    <col min="32" max="32" width="6.625" style="2" customWidth="1"/>
    <col min="33" max="33" width="2.625" style="2" customWidth="1"/>
    <col min="34" max="34" width="6.625" style="2" customWidth="1"/>
    <col min="35" max="35" width="2.625" style="2" customWidth="1"/>
    <col min="36" max="36" width="6.625" style="2" customWidth="1"/>
    <col min="37" max="37" width="2.625" style="2" customWidth="1"/>
    <col min="38" max="38" width="6.625" style="2" customWidth="1"/>
    <col min="39" max="39" width="2.625" style="2" customWidth="1"/>
    <col min="40" max="40" width="6.625" style="2" customWidth="1"/>
    <col min="41" max="41" width="2.625" style="2" customWidth="1"/>
    <col min="42" max="42" width="6.625" style="2" customWidth="1"/>
    <col min="43" max="43" width="2.625" style="2" customWidth="1"/>
    <col min="44" max="44" width="6.625" style="2" customWidth="1"/>
    <col min="45" max="45" width="2.625" style="2" customWidth="1"/>
    <col min="46" max="46" width="6.625" style="2" customWidth="1"/>
    <col min="47" max="47" width="2.625" style="2" customWidth="1"/>
    <col min="48" max="48" width="6.625" style="2" customWidth="1"/>
    <col min="49" max="49" width="2.625" style="2" customWidth="1"/>
    <col min="50" max="50" width="6.625" style="2" customWidth="1"/>
    <col min="51" max="51" width="2.625" style="2" customWidth="1"/>
    <col min="52" max="52" width="6.625" style="2" customWidth="1"/>
    <col min="53" max="53" width="2.625" style="2" customWidth="1"/>
    <col min="54" max="55" width="6.625" style="2" customWidth="1"/>
    <col min="56" max="56" width="16.625" style="2" customWidth="1"/>
    <col min="57" max="58" width="12.625" style="2" customWidth="1"/>
    <col min="59" max="16384" width="9.00390625" style="2" customWidth="1"/>
  </cols>
  <sheetData>
    <row r="1" spans="1:55" ht="14.25">
      <c r="A1" s="13" t="s">
        <v>65</v>
      </c>
      <c r="B1" s="13"/>
      <c r="C1" s="15"/>
      <c r="D1" s="15"/>
      <c r="E1" s="15"/>
      <c r="F1" s="15"/>
      <c r="G1" s="15"/>
      <c r="S1" s="2" t="s">
        <v>68</v>
      </c>
      <c r="AK1" s="2" t="s">
        <v>69</v>
      </c>
      <c r="BC1" s="2" t="s">
        <v>80</v>
      </c>
    </row>
    <row r="2" spans="1:2" ht="14.25">
      <c r="A2" s="1"/>
      <c r="B2" s="1"/>
    </row>
    <row r="3" spans="1:56" ht="14.25">
      <c r="A3" s="1"/>
      <c r="B3" s="15" t="s">
        <v>66</v>
      </c>
      <c r="C3" s="1"/>
      <c r="T3" s="2" t="s">
        <v>43</v>
      </c>
      <c r="U3" s="1"/>
      <c r="AL3" s="2" t="s">
        <v>76</v>
      </c>
      <c r="BD3" s="2" t="s">
        <v>79</v>
      </c>
    </row>
    <row r="4" spans="1:24" ht="15" thickBot="1">
      <c r="A4" s="1"/>
      <c r="B4" s="1"/>
      <c r="X4" s="2" t="s">
        <v>42</v>
      </c>
    </row>
    <row r="5" spans="2:58" ht="14.25">
      <c r="B5" s="15" t="s">
        <v>67</v>
      </c>
      <c r="C5" s="1"/>
      <c r="X5" s="73" t="s">
        <v>33</v>
      </c>
      <c r="Y5" s="74"/>
      <c r="Z5" s="74"/>
      <c r="AA5" s="74"/>
      <c r="AB5" s="74"/>
      <c r="AC5" s="75"/>
      <c r="AL5" s="2" t="s">
        <v>43</v>
      </c>
      <c r="AM5" s="1"/>
      <c r="BD5" s="34" t="s">
        <v>83</v>
      </c>
      <c r="BE5" s="28" t="s">
        <v>81</v>
      </c>
      <c r="BF5" s="29" t="s">
        <v>82</v>
      </c>
    </row>
    <row r="6" spans="24:58" ht="14.25" thickBot="1">
      <c r="X6" s="57" t="s">
        <v>31</v>
      </c>
      <c r="Y6" s="58"/>
      <c r="Z6" s="58"/>
      <c r="AA6" s="23" t="s">
        <v>34</v>
      </c>
      <c r="AB6" s="37">
        <v>5.85</v>
      </c>
      <c r="AC6" s="71"/>
      <c r="AP6" s="2" t="s">
        <v>42</v>
      </c>
      <c r="BD6" s="22" t="s">
        <v>84</v>
      </c>
      <c r="BE6" s="24">
        <v>6.1</v>
      </c>
      <c r="BF6" s="25">
        <v>6.1</v>
      </c>
    </row>
    <row r="7" spans="4:47" ht="13.5">
      <c r="D7" s="3" t="s">
        <v>1</v>
      </c>
      <c r="E7" s="46" t="s">
        <v>2</v>
      </c>
      <c r="F7" s="46" t="s">
        <v>3</v>
      </c>
      <c r="X7" s="51" t="s">
        <v>30</v>
      </c>
      <c r="Y7" s="52"/>
      <c r="Z7" s="52"/>
      <c r="AA7" s="6" t="s">
        <v>34</v>
      </c>
      <c r="AB7" s="37">
        <v>31.1</v>
      </c>
      <c r="AC7" s="71"/>
      <c r="AP7" s="73" t="s">
        <v>33</v>
      </c>
      <c r="AQ7" s="74"/>
      <c r="AR7" s="74"/>
      <c r="AS7" s="74"/>
      <c r="AT7" s="74"/>
      <c r="AU7" s="75"/>
    </row>
    <row r="8" spans="2:47" ht="13.5">
      <c r="B8" s="50" t="s">
        <v>4</v>
      </c>
      <c r="C8" s="50" t="s">
        <v>5</v>
      </c>
      <c r="D8" s="3">
        <v>3</v>
      </c>
      <c r="E8" s="47"/>
      <c r="F8" s="47"/>
      <c r="X8" s="51" t="s">
        <v>32</v>
      </c>
      <c r="Y8" s="52"/>
      <c r="Z8" s="52"/>
      <c r="AA8" s="6" t="s">
        <v>34</v>
      </c>
      <c r="AB8" s="37">
        <v>6.65</v>
      </c>
      <c r="AC8" s="71"/>
      <c r="AP8" s="57" t="s">
        <v>31</v>
      </c>
      <c r="AQ8" s="58"/>
      <c r="AR8" s="58"/>
      <c r="AS8" s="23" t="s">
        <v>34</v>
      </c>
      <c r="AT8" s="76">
        <v>5.85</v>
      </c>
      <c r="AU8" s="77"/>
    </row>
    <row r="9" spans="2:55" ht="14.25" thickBot="1">
      <c r="B9" s="50"/>
      <c r="C9" s="50"/>
      <c r="D9" s="68" t="s">
        <v>6</v>
      </c>
      <c r="E9" s="68"/>
      <c r="F9" s="68"/>
      <c r="X9" s="59" t="s">
        <v>55</v>
      </c>
      <c r="Y9" s="60"/>
      <c r="Z9" s="60"/>
      <c r="AA9" s="19" t="s">
        <v>34</v>
      </c>
      <c r="AB9" s="35">
        <f>SUM(AB6:AB8)</f>
        <v>43.6</v>
      </c>
      <c r="AC9" s="72"/>
      <c r="AP9" s="51" t="s">
        <v>30</v>
      </c>
      <c r="AQ9" s="52"/>
      <c r="AR9" s="52"/>
      <c r="AS9" s="6" t="s">
        <v>34</v>
      </c>
      <c r="AT9" s="76">
        <v>31.1</v>
      </c>
      <c r="AU9" s="77"/>
      <c r="BC9" s="2" t="s">
        <v>85</v>
      </c>
    </row>
    <row r="10" spans="24:47" ht="13.5">
      <c r="X10" s="73" t="s">
        <v>70</v>
      </c>
      <c r="Y10" s="74"/>
      <c r="Z10" s="74"/>
      <c r="AA10" s="74"/>
      <c r="AB10" s="74"/>
      <c r="AC10" s="75"/>
      <c r="AD10" s="43"/>
      <c r="AE10" s="43"/>
      <c r="AF10" s="43"/>
      <c r="AG10" s="43"/>
      <c r="AP10" s="51" t="s">
        <v>32</v>
      </c>
      <c r="AQ10" s="52"/>
      <c r="AR10" s="52"/>
      <c r="AS10" s="6" t="s">
        <v>34</v>
      </c>
      <c r="AT10" s="76">
        <v>6.65</v>
      </c>
      <c r="AU10" s="77"/>
    </row>
    <row r="11" spans="4:61" ht="14.25" thickBot="1">
      <c r="D11" s="4" t="s">
        <v>7</v>
      </c>
      <c r="E11" s="5" t="s">
        <v>8</v>
      </c>
      <c r="F11" s="2" t="s">
        <v>56</v>
      </c>
      <c r="X11" s="51" t="s">
        <v>35</v>
      </c>
      <c r="Y11" s="52"/>
      <c r="Z11" s="52"/>
      <c r="AA11" s="17" t="s">
        <v>34</v>
      </c>
      <c r="AB11" s="39">
        <v>2</v>
      </c>
      <c r="AC11" s="40"/>
      <c r="AD11" s="41"/>
      <c r="AE11" s="41"/>
      <c r="AF11" s="41"/>
      <c r="AG11" s="41"/>
      <c r="AP11" s="59" t="s">
        <v>55</v>
      </c>
      <c r="AQ11" s="60"/>
      <c r="AR11" s="60"/>
      <c r="AS11" s="19" t="s">
        <v>34</v>
      </c>
      <c r="AT11" s="78">
        <f>SUM(AT8:AT10)</f>
        <v>43.6</v>
      </c>
      <c r="AU11" s="79"/>
      <c r="BD11" s="83" t="s">
        <v>89</v>
      </c>
      <c r="BE11" s="83"/>
      <c r="BF11" s="83"/>
      <c r="BG11" s="83"/>
      <c r="BH11" s="83"/>
      <c r="BI11" s="83"/>
    </row>
    <row r="12" spans="4:61" ht="13.5">
      <c r="D12" s="4" t="s">
        <v>9</v>
      </c>
      <c r="E12" s="5" t="s">
        <v>10</v>
      </c>
      <c r="F12" s="2" t="s">
        <v>11</v>
      </c>
      <c r="X12" s="51" t="s">
        <v>36</v>
      </c>
      <c r="Y12" s="52"/>
      <c r="Z12" s="52"/>
      <c r="AA12" s="17" t="s">
        <v>34</v>
      </c>
      <c r="AB12" s="39">
        <v>2</v>
      </c>
      <c r="AC12" s="40"/>
      <c r="AD12" s="41"/>
      <c r="AE12" s="41"/>
      <c r="AF12" s="41"/>
      <c r="AG12" s="41"/>
      <c r="AP12" s="73" t="s">
        <v>64</v>
      </c>
      <c r="AQ12" s="74"/>
      <c r="AR12" s="74"/>
      <c r="AS12" s="74"/>
      <c r="AT12" s="74"/>
      <c r="AU12" s="74"/>
      <c r="AV12" s="74"/>
      <c r="AW12" s="75"/>
      <c r="BD12" s="83"/>
      <c r="BE12" s="83"/>
      <c r="BF12" s="83"/>
      <c r="BG12" s="83"/>
      <c r="BH12" s="83"/>
      <c r="BI12" s="83"/>
    </row>
    <row r="13" spans="4:61" ht="13.5">
      <c r="D13" s="4" t="s">
        <v>12</v>
      </c>
      <c r="E13" s="5" t="s">
        <v>13</v>
      </c>
      <c r="F13" s="2" t="s">
        <v>14</v>
      </c>
      <c r="X13" s="51" t="s">
        <v>37</v>
      </c>
      <c r="Y13" s="52"/>
      <c r="Z13" s="52"/>
      <c r="AA13" s="17" t="s">
        <v>34</v>
      </c>
      <c r="AB13" s="39">
        <v>2</v>
      </c>
      <c r="AC13" s="40"/>
      <c r="AD13" s="41"/>
      <c r="AE13" s="41"/>
      <c r="AF13" s="41"/>
      <c r="AG13" s="41"/>
      <c r="AP13" s="26"/>
      <c r="AQ13" s="27"/>
      <c r="AR13" s="27"/>
      <c r="AS13" s="27"/>
      <c r="AT13" s="80" t="s">
        <v>73</v>
      </c>
      <c r="AU13" s="81"/>
      <c r="AV13" s="80" t="s">
        <v>74</v>
      </c>
      <c r="AW13" s="82"/>
      <c r="BD13" s="83"/>
      <c r="BE13" s="83"/>
      <c r="BF13" s="83"/>
      <c r="BG13" s="83"/>
      <c r="BH13" s="83"/>
      <c r="BI13" s="83"/>
    </row>
    <row r="14" spans="4:49" ht="14.25" thickBot="1">
      <c r="D14" s="4" t="s">
        <v>15</v>
      </c>
      <c r="E14" s="5" t="s">
        <v>8</v>
      </c>
      <c r="F14" s="2" t="s">
        <v>16</v>
      </c>
      <c r="X14" s="51" t="s">
        <v>38</v>
      </c>
      <c r="Y14" s="52"/>
      <c r="Z14" s="52"/>
      <c r="AA14" s="17" t="s">
        <v>34</v>
      </c>
      <c r="AB14" s="39">
        <v>2</v>
      </c>
      <c r="AC14" s="40"/>
      <c r="AD14" s="41"/>
      <c r="AE14" s="41"/>
      <c r="AF14" s="41"/>
      <c r="AG14" s="41"/>
      <c r="AP14" s="57" t="s">
        <v>58</v>
      </c>
      <c r="AQ14" s="58"/>
      <c r="AR14" s="58"/>
      <c r="AS14" s="23" t="s">
        <v>34</v>
      </c>
      <c r="AT14" s="37">
        <v>6.96</v>
      </c>
      <c r="AU14" s="38"/>
      <c r="AV14" s="37">
        <v>6.96</v>
      </c>
      <c r="AW14" s="71"/>
    </row>
    <row r="15" spans="24:58" ht="13.5">
      <c r="X15" s="51" t="s">
        <v>39</v>
      </c>
      <c r="Y15" s="52"/>
      <c r="Z15" s="52"/>
      <c r="AA15" s="17" t="s">
        <v>34</v>
      </c>
      <c r="AB15" s="39">
        <v>2</v>
      </c>
      <c r="AC15" s="40"/>
      <c r="AD15" s="41"/>
      <c r="AE15" s="41"/>
      <c r="AF15" s="41"/>
      <c r="AG15" s="41"/>
      <c r="AP15" s="51" t="s">
        <v>59</v>
      </c>
      <c r="AQ15" s="52"/>
      <c r="AR15" s="52"/>
      <c r="AS15" s="6" t="s">
        <v>34</v>
      </c>
      <c r="AT15" s="37">
        <v>4.2</v>
      </c>
      <c r="AU15" s="38"/>
      <c r="AV15" s="37">
        <v>4.8</v>
      </c>
      <c r="AW15" s="71"/>
      <c r="AX15" s="30" t="s">
        <v>77</v>
      </c>
      <c r="BD15" s="34" t="s">
        <v>83</v>
      </c>
      <c r="BE15" s="28" t="s">
        <v>81</v>
      </c>
      <c r="BF15" s="29" t="s">
        <v>82</v>
      </c>
    </row>
    <row r="16" spans="6:58" ht="14.25" thickBot="1">
      <c r="F16" s="2" t="s">
        <v>17</v>
      </c>
      <c r="X16" s="51"/>
      <c r="Y16" s="52"/>
      <c r="Z16" s="52"/>
      <c r="AA16" s="17"/>
      <c r="AB16" s="39"/>
      <c r="AC16" s="40"/>
      <c r="AD16" s="41"/>
      <c r="AE16" s="41"/>
      <c r="AF16" s="41"/>
      <c r="AG16" s="41"/>
      <c r="AP16" s="51" t="s">
        <v>60</v>
      </c>
      <c r="AQ16" s="52"/>
      <c r="AR16" s="52"/>
      <c r="AS16" s="6" t="s">
        <v>34</v>
      </c>
      <c r="AT16" s="37">
        <v>4.2</v>
      </c>
      <c r="AU16" s="38"/>
      <c r="AV16" s="37">
        <v>4.8</v>
      </c>
      <c r="AW16" s="71"/>
      <c r="AX16" s="32" t="s">
        <v>78</v>
      </c>
      <c r="BD16" s="21" t="s">
        <v>86</v>
      </c>
      <c r="BE16" s="33">
        <v>4.8</v>
      </c>
      <c r="BF16" s="31">
        <v>4.8</v>
      </c>
    </row>
    <row r="17" spans="6:58" ht="14.25" thickBot="1">
      <c r="F17" s="67" t="s">
        <v>18</v>
      </c>
      <c r="G17" s="63"/>
      <c r="H17" s="63"/>
      <c r="I17" s="63"/>
      <c r="J17" s="63"/>
      <c r="K17" s="63" t="s">
        <v>19</v>
      </c>
      <c r="L17" s="64"/>
      <c r="X17" s="51"/>
      <c r="Y17" s="52"/>
      <c r="Z17" s="52"/>
      <c r="AA17" s="17"/>
      <c r="AB17" s="39"/>
      <c r="AC17" s="40"/>
      <c r="AD17" s="41"/>
      <c r="AE17" s="41"/>
      <c r="AF17" s="41"/>
      <c r="AG17" s="41"/>
      <c r="AP17" s="51" t="s">
        <v>61</v>
      </c>
      <c r="AQ17" s="52"/>
      <c r="AR17" s="52"/>
      <c r="AS17" s="6" t="s">
        <v>34</v>
      </c>
      <c r="AT17" s="37">
        <v>1</v>
      </c>
      <c r="AU17" s="38"/>
      <c r="AV17" s="37">
        <v>1</v>
      </c>
      <c r="AW17" s="71"/>
      <c r="BD17" s="21" t="s">
        <v>87</v>
      </c>
      <c r="BE17" s="33">
        <v>6.1</v>
      </c>
      <c r="BF17" s="31">
        <v>6.1</v>
      </c>
    </row>
    <row r="18" spans="6:58" ht="15" thickBot="1" thickTop="1">
      <c r="F18" s="57" t="s">
        <v>75</v>
      </c>
      <c r="G18" s="58"/>
      <c r="H18" s="58"/>
      <c r="I18" s="58"/>
      <c r="J18" s="58"/>
      <c r="K18" s="65">
        <v>8.5</v>
      </c>
      <c r="L18" s="66"/>
      <c r="X18" s="53" t="s">
        <v>55</v>
      </c>
      <c r="Y18" s="54"/>
      <c r="Z18" s="54"/>
      <c r="AA18" s="18" t="s">
        <v>34</v>
      </c>
      <c r="AB18" s="44">
        <f>SUM(AB11:AB17)</f>
        <v>10</v>
      </c>
      <c r="AC18" s="45"/>
      <c r="AD18" s="42"/>
      <c r="AE18" s="42"/>
      <c r="AF18" s="42"/>
      <c r="AG18" s="42"/>
      <c r="AP18" s="51" t="s">
        <v>62</v>
      </c>
      <c r="AQ18" s="52"/>
      <c r="AR18" s="52"/>
      <c r="AS18" s="6" t="s">
        <v>34</v>
      </c>
      <c r="AT18" s="37">
        <v>0.65</v>
      </c>
      <c r="AU18" s="38"/>
      <c r="AV18" s="37">
        <v>0.65</v>
      </c>
      <c r="AW18" s="71"/>
      <c r="BD18" s="22" t="s">
        <v>88</v>
      </c>
      <c r="BE18" s="24">
        <v>6.1</v>
      </c>
      <c r="BF18" s="25">
        <v>6.1</v>
      </c>
    </row>
    <row r="19" spans="6:49" ht="14.25" thickBot="1">
      <c r="F19" s="51" t="s">
        <v>20</v>
      </c>
      <c r="G19" s="52"/>
      <c r="H19" s="52"/>
      <c r="I19" s="52"/>
      <c r="J19" s="52"/>
      <c r="K19" s="61">
        <v>7</v>
      </c>
      <c r="L19" s="62"/>
      <c r="AP19" s="53" t="s">
        <v>55</v>
      </c>
      <c r="AQ19" s="54"/>
      <c r="AR19" s="54"/>
      <c r="AS19" s="7" t="s">
        <v>34</v>
      </c>
      <c r="AT19" s="35">
        <f>SUM(AT14:AT18)</f>
        <v>17.009999999999998</v>
      </c>
      <c r="AU19" s="36"/>
      <c r="AV19" s="35">
        <f>SUM(AV14:AV18)</f>
        <v>18.209999999999997</v>
      </c>
      <c r="AW19" s="72"/>
    </row>
    <row r="20" spans="6:21" ht="14.25">
      <c r="F20" s="51" t="s">
        <v>21</v>
      </c>
      <c r="G20" s="52"/>
      <c r="H20" s="52"/>
      <c r="I20" s="52"/>
      <c r="J20" s="52"/>
      <c r="K20" s="61">
        <v>6</v>
      </c>
      <c r="L20" s="62"/>
      <c r="T20" s="2" t="s">
        <v>44</v>
      </c>
      <c r="U20" s="1"/>
    </row>
    <row r="21" spans="6:39" ht="14.25">
      <c r="F21" s="51" t="s">
        <v>22</v>
      </c>
      <c r="G21" s="52"/>
      <c r="H21" s="52"/>
      <c r="I21" s="52"/>
      <c r="J21" s="52"/>
      <c r="K21" s="61">
        <v>5</v>
      </c>
      <c r="L21" s="62"/>
      <c r="AL21" s="2" t="s">
        <v>44</v>
      </c>
      <c r="AM21" s="1"/>
    </row>
    <row r="22" spans="6:26" ht="13.5">
      <c r="F22" s="51" t="s">
        <v>23</v>
      </c>
      <c r="G22" s="52"/>
      <c r="H22" s="52"/>
      <c r="I22" s="52"/>
      <c r="J22" s="52"/>
      <c r="K22" s="61">
        <v>4</v>
      </c>
      <c r="L22" s="62"/>
      <c r="V22" s="2" t="s">
        <v>45</v>
      </c>
      <c r="X22" s="56" t="s">
        <v>49</v>
      </c>
      <c r="Y22" s="56"/>
      <c r="Z22" s="12">
        <v>46.38</v>
      </c>
    </row>
    <row r="23" spans="6:46" ht="13.5">
      <c r="F23" s="51" t="s">
        <v>24</v>
      </c>
      <c r="G23" s="52"/>
      <c r="H23" s="52"/>
      <c r="I23" s="52"/>
      <c r="J23" s="52"/>
      <c r="K23" s="61">
        <v>3.5</v>
      </c>
      <c r="L23" s="62"/>
      <c r="V23" s="2" t="s">
        <v>46</v>
      </c>
      <c r="X23" s="56" t="s">
        <v>50</v>
      </c>
      <c r="Y23" s="56"/>
      <c r="Z23" s="12">
        <f>40.4+2.2</f>
        <v>42.6</v>
      </c>
      <c r="AN23" s="2" t="s">
        <v>45</v>
      </c>
      <c r="AP23" s="56" t="s">
        <v>49</v>
      </c>
      <c r="AQ23" s="56"/>
      <c r="AR23" s="12">
        <v>46.38</v>
      </c>
      <c r="AT23" s="2" t="s">
        <v>47</v>
      </c>
    </row>
    <row r="24" spans="6:46" ht="13.5">
      <c r="F24" s="51" t="s">
        <v>25</v>
      </c>
      <c r="G24" s="52"/>
      <c r="H24" s="52"/>
      <c r="I24" s="52"/>
      <c r="J24" s="52"/>
      <c r="K24" s="61">
        <v>3</v>
      </c>
      <c r="L24" s="62"/>
      <c r="V24" s="20"/>
      <c r="Y24" s="4"/>
      <c r="Z24" s="12"/>
      <c r="AN24" s="2" t="s">
        <v>46</v>
      </c>
      <c r="AP24" s="56" t="s">
        <v>50</v>
      </c>
      <c r="AQ24" s="56"/>
      <c r="AR24" s="12">
        <f>40.4+2.2</f>
        <v>42.6</v>
      </c>
      <c r="AT24" s="2" t="s">
        <v>48</v>
      </c>
    </row>
    <row r="25" spans="6:44" ht="13.5">
      <c r="F25" s="51" t="s">
        <v>26</v>
      </c>
      <c r="G25" s="52"/>
      <c r="H25" s="52"/>
      <c r="I25" s="52"/>
      <c r="J25" s="52"/>
      <c r="K25" s="61">
        <v>2.5</v>
      </c>
      <c r="L25" s="62"/>
      <c r="X25" s="4"/>
      <c r="Y25" s="4"/>
      <c r="Z25" s="8"/>
      <c r="AP25" s="4"/>
      <c r="AQ25" s="4"/>
      <c r="AR25" s="8"/>
    </row>
    <row r="26" spans="6:45" ht="13.5">
      <c r="F26" s="51" t="s">
        <v>0</v>
      </c>
      <c r="G26" s="52"/>
      <c r="H26" s="52"/>
      <c r="I26" s="52"/>
      <c r="J26" s="52"/>
      <c r="K26" s="61">
        <v>3</v>
      </c>
      <c r="L26" s="62"/>
      <c r="V26" s="4" t="s">
        <v>15</v>
      </c>
      <c r="W26" s="5" t="s">
        <v>51</v>
      </c>
      <c r="X26" s="5" t="s">
        <v>52</v>
      </c>
      <c r="Y26" s="5" t="s">
        <v>53</v>
      </c>
      <c r="Z26" s="10" t="s">
        <v>54</v>
      </c>
      <c r="AA26" s="5"/>
      <c r="AN26" s="4" t="s">
        <v>15</v>
      </c>
      <c r="AO26" s="5" t="s">
        <v>51</v>
      </c>
      <c r="AP26" s="5" t="s">
        <v>52</v>
      </c>
      <c r="AQ26" s="5" t="s">
        <v>53</v>
      </c>
      <c r="AR26" s="10" t="s">
        <v>54</v>
      </c>
      <c r="AS26" s="5"/>
    </row>
    <row r="27" spans="6:44" ht="13.5">
      <c r="F27" s="51" t="s">
        <v>27</v>
      </c>
      <c r="G27" s="52"/>
      <c r="H27" s="52"/>
      <c r="I27" s="52"/>
      <c r="J27" s="52"/>
      <c r="K27" s="61">
        <v>2</v>
      </c>
      <c r="L27" s="62"/>
      <c r="W27" s="5" t="s">
        <v>51</v>
      </c>
      <c r="X27" s="10">
        <f>Z22</f>
        <v>46.38</v>
      </c>
      <c r="Y27" s="5" t="s">
        <v>53</v>
      </c>
      <c r="Z27" s="10">
        <f>Z23</f>
        <v>42.6</v>
      </c>
      <c r="AO27" s="5" t="s">
        <v>51</v>
      </c>
      <c r="AP27" s="10">
        <f>AR23</f>
        <v>46.38</v>
      </c>
      <c r="AQ27" s="5" t="s">
        <v>53</v>
      </c>
      <c r="AR27" s="10">
        <f>AR24</f>
        <v>42.6</v>
      </c>
    </row>
    <row r="28" spans="6:44" ht="14.25" thickBot="1">
      <c r="F28" s="53" t="s">
        <v>28</v>
      </c>
      <c r="G28" s="54"/>
      <c r="H28" s="54"/>
      <c r="I28" s="54"/>
      <c r="J28" s="54"/>
      <c r="K28" s="69">
        <v>1.8</v>
      </c>
      <c r="L28" s="70"/>
      <c r="W28" s="5" t="s">
        <v>51</v>
      </c>
      <c r="X28" s="11">
        <f>X27-Z27</f>
        <v>3.780000000000001</v>
      </c>
      <c r="Y28" s="5" t="s">
        <v>41</v>
      </c>
      <c r="Z28" s="10"/>
      <c r="AO28" s="5" t="s">
        <v>51</v>
      </c>
      <c r="AP28" s="11">
        <f>AP27-AR27</f>
        <v>3.780000000000001</v>
      </c>
      <c r="AQ28" s="5" t="s">
        <v>41</v>
      </c>
      <c r="AR28" s="10"/>
    </row>
    <row r="29" spans="7:44" ht="13.5">
      <c r="G29" s="2" t="s">
        <v>29</v>
      </c>
      <c r="X29" s="4"/>
      <c r="Y29" s="4"/>
      <c r="Z29" s="8"/>
      <c r="AP29" s="4"/>
      <c r="AQ29" s="4"/>
      <c r="AR29" s="8"/>
    </row>
    <row r="30" spans="20:39" ht="14.25">
      <c r="T30" s="2" t="s">
        <v>57</v>
      </c>
      <c r="U30" s="1"/>
      <c r="AL30" s="2" t="s">
        <v>57</v>
      </c>
      <c r="AM30" s="1"/>
    </row>
    <row r="31" spans="19:39" ht="14.25">
      <c r="S31" s="16"/>
      <c r="U31" s="1"/>
      <c r="AM31" s="1"/>
    </row>
    <row r="32" spans="19:38" ht="14.25" customHeight="1">
      <c r="S32" s="16"/>
      <c r="AL32" s="2" t="s">
        <v>71</v>
      </c>
    </row>
    <row r="33" spans="22:42" ht="13.5">
      <c r="V33" s="14">
        <f>AB9</f>
        <v>43.6</v>
      </c>
      <c r="W33" s="46" t="s">
        <v>2</v>
      </c>
      <c r="X33" s="48">
        <f>AB18</f>
        <v>10</v>
      </c>
      <c r="Y33" s="46" t="s">
        <v>63</v>
      </c>
      <c r="Z33" s="46">
        <v>2</v>
      </c>
      <c r="AN33" s="14">
        <f>AT11</f>
        <v>43.6</v>
      </c>
      <c r="AO33" s="46" t="s">
        <v>2</v>
      </c>
      <c r="AP33" s="48">
        <f>AT19</f>
        <v>17.009999999999998</v>
      </c>
    </row>
    <row r="34" spans="20:42" ht="13.5">
      <c r="T34" s="50" t="s">
        <v>4</v>
      </c>
      <c r="U34" s="50" t="s">
        <v>40</v>
      </c>
      <c r="V34" s="3">
        <v>3</v>
      </c>
      <c r="W34" s="47"/>
      <c r="X34" s="49"/>
      <c r="Y34" s="47"/>
      <c r="Z34" s="47"/>
      <c r="AL34" s="50" t="s">
        <v>4</v>
      </c>
      <c r="AM34" s="50" t="s">
        <v>40</v>
      </c>
      <c r="AN34" s="3">
        <v>3</v>
      </c>
      <c r="AO34" s="47"/>
      <c r="AP34" s="49"/>
    </row>
    <row r="35" spans="20:42" ht="13.5">
      <c r="T35" s="50"/>
      <c r="U35" s="50"/>
      <c r="V35" s="55">
        <f>X28</f>
        <v>3.780000000000001</v>
      </c>
      <c r="W35" s="55"/>
      <c r="X35" s="55"/>
      <c r="Y35" s="55"/>
      <c r="Z35" s="55"/>
      <c r="AL35" s="50"/>
      <c r="AM35" s="50"/>
      <c r="AN35" s="55">
        <v>3.78</v>
      </c>
      <c r="AO35" s="55"/>
      <c r="AP35" s="55"/>
    </row>
    <row r="37" spans="21:46" ht="13.5">
      <c r="U37" s="2" t="s">
        <v>40</v>
      </c>
      <c r="V37" s="8">
        <f>(V33/V34+X33*Z33)/V35</f>
        <v>9.135802469135799</v>
      </c>
      <c r="X37" s="5" t="str">
        <f>IF(V37&gt;Z37,"＞","＜")</f>
        <v>＞</v>
      </c>
      <c r="Z37" s="9">
        <v>8.5</v>
      </c>
      <c r="AB37" s="5" t="str">
        <f>IF(V37&gt;Z37,"OK","OUT")</f>
        <v>OK</v>
      </c>
      <c r="AM37" s="2" t="s">
        <v>40</v>
      </c>
      <c r="AN37" s="8">
        <f>(AN33/AN34+AP33)/AN35</f>
        <v>8.344797178130511</v>
      </c>
      <c r="AP37" s="5" t="str">
        <f>IF(AN37&gt;AR37,"＞","＜")</f>
        <v>＜</v>
      </c>
      <c r="AR37" s="9">
        <v>8.5</v>
      </c>
      <c r="AT37" s="5" t="str">
        <f>IF(AN37&gt;AR37,"OK","OUT")</f>
        <v>OUT</v>
      </c>
    </row>
    <row r="39" ht="13.5">
      <c r="AL39" s="2" t="s">
        <v>72</v>
      </c>
    </row>
    <row r="40" spans="40:42" ht="13.5">
      <c r="AN40" s="14">
        <f>AN33</f>
        <v>43.6</v>
      </c>
      <c r="AO40" s="46" t="s">
        <v>2</v>
      </c>
      <c r="AP40" s="48">
        <f>AV19</f>
        <v>18.209999999999997</v>
      </c>
    </row>
    <row r="41" spans="38:42" ht="13.5">
      <c r="AL41" s="50" t="s">
        <v>4</v>
      </c>
      <c r="AM41" s="50" t="s">
        <v>40</v>
      </c>
      <c r="AN41" s="3">
        <v>3</v>
      </c>
      <c r="AO41" s="47"/>
      <c r="AP41" s="49"/>
    </row>
    <row r="42" spans="38:42" ht="13.5">
      <c r="AL42" s="50"/>
      <c r="AM42" s="50"/>
      <c r="AN42" s="55">
        <v>3.78</v>
      </c>
      <c r="AO42" s="55"/>
      <c r="AP42" s="55"/>
    </row>
    <row r="44" spans="39:46" ht="13.5">
      <c r="AM44" s="2" t="s">
        <v>40</v>
      </c>
      <c r="AN44" s="8">
        <f>(AN40/AN41+AP40)/AN42</f>
        <v>8.66225749559083</v>
      </c>
      <c r="AP44" s="5" t="str">
        <f>IF(AN44&gt;AR44,"＞","＜")</f>
        <v>＞</v>
      </c>
      <c r="AR44" s="9">
        <v>8.5</v>
      </c>
      <c r="AT44" s="5" t="str">
        <f>IF(AN44&gt;AR44,"OK","OUT")</f>
        <v>OK</v>
      </c>
    </row>
  </sheetData>
  <sheetProtection/>
  <mergeCells count="125">
    <mergeCell ref="AL41:AL42"/>
    <mergeCell ref="AM41:AM42"/>
    <mergeCell ref="AN42:AP42"/>
    <mergeCell ref="AV17:AW17"/>
    <mergeCell ref="AV18:AW18"/>
    <mergeCell ref="AV19:AW19"/>
    <mergeCell ref="AP7:AU7"/>
    <mergeCell ref="AP12:AW12"/>
    <mergeCell ref="AV13:AW13"/>
    <mergeCell ref="AV14:AW14"/>
    <mergeCell ref="BD11:BI13"/>
    <mergeCell ref="AO40:AO41"/>
    <mergeCell ref="AP40:AP41"/>
    <mergeCell ref="AV15:AW15"/>
    <mergeCell ref="AV16:AW16"/>
    <mergeCell ref="X5:AC5"/>
    <mergeCell ref="X10:AC10"/>
    <mergeCell ref="AT14:AU14"/>
    <mergeCell ref="AT8:AU8"/>
    <mergeCell ref="AT9:AU9"/>
    <mergeCell ref="AT10:AU10"/>
    <mergeCell ref="AT11:AU11"/>
    <mergeCell ref="AT13:AU13"/>
    <mergeCell ref="AB6:AC6"/>
    <mergeCell ref="Y33:Y34"/>
    <mergeCell ref="Z33:Z34"/>
    <mergeCell ref="X18:Z18"/>
    <mergeCell ref="X9:Z9"/>
    <mergeCell ref="X12:Z12"/>
    <mergeCell ref="X14:Z14"/>
    <mergeCell ref="F28:J28"/>
    <mergeCell ref="F25:J25"/>
    <mergeCell ref="K27:L27"/>
    <mergeCell ref="K28:L28"/>
    <mergeCell ref="K21:L21"/>
    <mergeCell ref="AB7:AC7"/>
    <mergeCell ref="AB8:AC8"/>
    <mergeCell ref="AB9:AC9"/>
    <mergeCell ref="AB11:AC11"/>
    <mergeCell ref="B8:B9"/>
    <mergeCell ref="C8:C9"/>
    <mergeCell ref="F7:F8"/>
    <mergeCell ref="D9:F9"/>
    <mergeCell ref="E7:E8"/>
    <mergeCell ref="V35:Z35"/>
    <mergeCell ref="F20:J20"/>
    <mergeCell ref="F21:J21"/>
    <mergeCell ref="F26:J26"/>
    <mergeCell ref="F27:J27"/>
    <mergeCell ref="K25:L25"/>
    <mergeCell ref="F17:J17"/>
    <mergeCell ref="F22:J22"/>
    <mergeCell ref="F23:J23"/>
    <mergeCell ref="F24:J24"/>
    <mergeCell ref="F19:J19"/>
    <mergeCell ref="F18:J18"/>
    <mergeCell ref="X8:Z8"/>
    <mergeCell ref="X11:Z11"/>
    <mergeCell ref="K26:L26"/>
    <mergeCell ref="K17:L17"/>
    <mergeCell ref="K18:L18"/>
    <mergeCell ref="K19:L19"/>
    <mergeCell ref="K20:L20"/>
    <mergeCell ref="K22:L22"/>
    <mergeCell ref="K23:L23"/>
    <mergeCell ref="K24:L24"/>
    <mergeCell ref="AP15:AR15"/>
    <mergeCell ref="AP16:AR16"/>
    <mergeCell ref="AP17:AR17"/>
    <mergeCell ref="X16:Z16"/>
    <mergeCell ref="X17:Z17"/>
    <mergeCell ref="X6:Z6"/>
    <mergeCell ref="X7:Z7"/>
    <mergeCell ref="X13:Z13"/>
    <mergeCell ref="X15:Z15"/>
    <mergeCell ref="AB12:AC12"/>
    <mergeCell ref="AP24:AQ24"/>
    <mergeCell ref="AO33:AO34"/>
    <mergeCell ref="AP33:AP34"/>
    <mergeCell ref="X22:Y22"/>
    <mergeCell ref="X23:Y23"/>
    <mergeCell ref="AP8:AR8"/>
    <mergeCell ref="AP9:AR9"/>
    <mergeCell ref="AP10:AR10"/>
    <mergeCell ref="AP11:AR11"/>
    <mergeCell ref="AP14:AR14"/>
    <mergeCell ref="W33:W34"/>
    <mergeCell ref="X33:X34"/>
    <mergeCell ref="T34:T35"/>
    <mergeCell ref="U34:U35"/>
    <mergeCell ref="AP18:AR18"/>
    <mergeCell ref="AP19:AR19"/>
    <mergeCell ref="AL34:AL35"/>
    <mergeCell ref="AM34:AM35"/>
    <mergeCell ref="AN35:AP35"/>
    <mergeCell ref="AP23:AQ23"/>
    <mergeCell ref="AB18:AC18"/>
    <mergeCell ref="AD11:AE11"/>
    <mergeCell ref="AD12:AE12"/>
    <mergeCell ref="AD14:AE14"/>
    <mergeCell ref="AD16:AE16"/>
    <mergeCell ref="AD17:AE17"/>
    <mergeCell ref="AD18:AE18"/>
    <mergeCell ref="AB13:AC13"/>
    <mergeCell ref="AB14:AC14"/>
    <mergeCell ref="AD13:AE13"/>
    <mergeCell ref="AD15:AE15"/>
    <mergeCell ref="AF13:AG13"/>
    <mergeCell ref="AF17:AG17"/>
    <mergeCell ref="AF18:AG18"/>
    <mergeCell ref="AD10:AE10"/>
    <mergeCell ref="AF10:AG10"/>
    <mergeCell ref="AF11:AG11"/>
    <mergeCell ref="AF12:AG12"/>
    <mergeCell ref="AF14:AG14"/>
    <mergeCell ref="AT19:AU19"/>
    <mergeCell ref="AT15:AU15"/>
    <mergeCell ref="AT16:AU16"/>
    <mergeCell ref="AT17:AU17"/>
    <mergeCell ref="AT18:AU18"/>
    <mergeCell ref="AB15:AC15"/>
    <mergeCell ref="AF16:AG16"/>
    <mergeCell ref="AF15:AG15"/>
    <mergeCell ref="AB16:AC16"/>
    <mergeCell ref="AB17:AC17"/>
  </mergeCells>
  <printOptions/>
  <pageMargins left="1.1811023622047245" right="0.3937007874015748" top="0.984251968503937" bottom="0.984251968503937" header="0.5118110236220472" footer="0.511811023622047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野口英幸</cp:lastModifiedBy>
  <cp:lastPrinted>1999-08-28T12:24:46Z</cp:lastPrinted>
  <dcterms:created xsi:type="dcterms:W3CDTF">1999-06-28T10:10:17Z</dcterms:created>
  <dcterms:modified xsi:type="dcterms:W3CDTF">2022-08-18T14:58:18Z</dcterms:modified>
  <cp:category/>
  <cp:version/>
  <cp:contentType/>
  <cp:contentStatus/>
</cp:coreProperties>
</file>