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0995" tabRatio="599" activeTab="0"/>
  </bookViews>
  <sheets>
    <sheet name="流域" sheetId="1" r:id="rId1"/>
    <sheet name="清水流量" sheetId="2" r:id="rId2"/>
    <sheet name="土砂含有流量" sheetId="3" r:id="rId3"/>
  </sheets>
  <definedNames>
    <definedName name="B">#REF!</definedName>
    <definedName name="De">#REF!</definedName>
  </definedNames>
  <calcPr fullCalcOnLoad="1" fullPrecision="0"/>
</workbook>
</file>

<file path=xl/sharedStrings.xml><?xml version="1.0" encoding="utf-8"?>
<sst xmlns="http://schemas.openxmlformats.org/spreadsheetml/2006/main" count="165" uniqueCount="126">
  <si>
    <t>流域面積</t>
  </si>
  <si>
    <r>
      <t>A 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</si>
  <si>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計算地点</t>
  </si>
  <si>
    <r>
      <t>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</si>
  <si>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t xml:space="preserve">   1) 合理式</t>
  </si>
  <si>
    <t>=</t>
  </si>
  <si>
    <t>×</t>
  </si>
  <si>
    <t>A</t>
  </si>
  <si>
    <t>:</t>
  </si>
  <si>
    <r>
      <t>清水流量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</si>
  <si>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t>ピーク流出係数</t>
  </si>
  <si>
    <t>洪水到達時間内の平均降雨強度(㎜/hr)</t>
  </si>
  <si>
    <r>
      <t>流域面積 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</si>
  <si>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=</t>
  </si>
  <si>
    <t>×</t>
  </si>
  <si>
    <t>/</t>
  </si>
  <si>
    <t>)</t>
  </si>
  <si>
    <t>A</t>
  </si>
  <si>
    <t>:</t>
  </si>
  <si>
    <t>:</t>
  </si>
  <si>
    <t>:</t>
  </si>
  <si>
    <t>ピーク流出係数</t>
  </si>
  <si>
    <t>A</t>
  </si>
  <si>
    <t>:</t>
  </si>
  <si>
    <r>
      <t>流域面積(km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</si>
  <si>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流域特性を表す係数</t>
  </si>
  <si>
    <t>=</t>
  </si>
  <si>
    <t>×</t>
  </si>
  <si>
    <t>A</t>
  </si>
  <si>
    <t>　清水の対象流量は合理式により算出する。</t>
  </si>
  <si>
    <t>Qp</t>
  </si>
  <si>
    <t>Kf1</t>
  </si>
  <si>
    <t>Pa</t>
  </si>
  <si>
    <t>Pe</t>
  </si>
  <si>
    <t>Qp</t>
  </si>
  <si>
    <t>Kf1</t>
  </si>
  <si>
    <t>Pe</t>
  </si>
  <si>
    <t>流出係数</t>
  </si>
  <si>
    <t>　 2) 有効雨量強度</t>
  </si>
  <si>
    <t>P24</t>
  </si>
  <si>
    <t>Pe</t>
  </si>
  <si>
    <t>Kp1</t>
  </si>
  <si>
    <t>∴</t>
  </si>
  <si>
    <t xml:space="preserve">  3) 清水流量</t>
  </si>
  <si>
    <t>Pe</t>
  </si>
  <si>
    <t xml:space="preserve"> (4) 清水流量</t>
  </si>
  <si>
    <t>( Kp1</t>
  </si>
  <si>
    <t>P24</t>
  </si>
  <si>
    <t>A</t>
  </si>
  <si>
    <t>Kp1</t>
  </si>
  <si>
    <t>Kf1</t>
  </si>
  <si>
    <t>Kf1</t>
  </si>
  <si>
    <t>(mm/dqy)</t>
  </si>
  <si>
    <r>
      <t>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</si>
  <si>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Pe</t>
  </si>
  <si>
    <t>(mm/h)</t>
  </si>
  <si>
    <t>24時間雨量</t>
  </si>
  <si>
    <t>流域の状況</t>
  </si>
  <si>
    <t>急峻な山地</t>
  </si>
  <si>
    <t>～</t>
  </si>
  <si>
    <t>三紀層山地</t>
  </si>
  <si>
    <t>～</t>
  </si>
  <si>
    <t>起伏のある山地および樹林</t>
  </si>
  <si>
    <t>～</t>
  </si>
  <si>
    <t>平坦な耕地</t>
  </si>
  <si>
    <t>～</t>
  </si>
  <si>
    <t>かんがい中の水田</t>
  </si>
  <si>
    <t>山地河川</t>
  </si>
  <si>
    <t>～</t>
  </si>
  <si>
    <t>平地小河川</t>
  </si>
  <si>
    <t>～</t>
  </si>
  <si>
    <t>流域の半ば以上が平地である大河川</t>
  </si>
  <si>
    <t>Kf1</t>
  </si>
  <si>
    <t>=</t>
  </si>
  <si>
    <t>:</t>
  </si>
  <si>
    <t>　計画対象流量は清水流量に土砂混入を考慮した流量で、下記式より算出する。</t>
  </si>
  <si>
    <t>+</t>
  </si>
  <si>
    <t>α</t>
  </si>
  <si>
    <t>)</t>
  </si>
  <si>
    <r>
      <t>清水流量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</si>
  <si>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t>α</t>
  </si>
  <si>
    <t>:</t>
  </si>
  <si>
    <t>土砂混入率</t>
  </si>
  <si>
    <t>α</t>
  </si>
  <si>
    <r>
      <t>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</t>
    </r>
    <r>
      <rPr>
        <sz val="10"/>
        <rFont val="ＭＳ 明朝"/>
        <family val="1"/>
      </rPr>
      <t>)</t>
    </r>
  </si>
  <si>
    <t>1.5Qp</t>
  </si>
  <si>
    <r>
      <t>土砂含有を考慮した流量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/sec)</t>
    </r>
  </si>
  <si>
    <r>
      <t>なお、土砂の含有を考慮した設計流量は、清水流量の1</t>
    </r>
    <r>
      <rPr>
        <sz val="10"/>
        <rFont val="ＭＳ 明朝"/>
        <family val="1"/>
      </rPr>
      <t>.5倍とする。</t>
    </r>
  </si>
  <si>
    <t>土砂含有を考慮した流量</t>
  </si>
  <si>
    <t xml:space="preserve"> (5) 土砂含有を考慮した流量</t>
  </si>
  <si>
    <t>平均有効降雨強度 (mm/h)</t>
  </si>
  <si>
    <t>降雨継続時間内の平均有効雨量強度(mm/h)</t>
  </si>
  <si>
    <t>×(</t>
  </si>
  <si>
    <t xml:space="preserve"> (2) 計画日雨量</t>
  </si>
  <si>
    <t>　ピーク流出係数は、流域の地被、植生、形状、開発状況などを勘案して決定する。</t>
  </si>
  <si>
    <t>なお、流域が複雑な地目で構成される場合には、面積による加重平均として流域係数を算出</t>
  </si>
  <si>
    <t>するものとする。</t>
  </si>
  <si>
    <t>堰堤計画地点</t>
  </si>
  <si>
    <t>(mm/day)</t>
  </si>
  <si>
    <t>堰堤型式</t>
  </si>
  <si>
    <t>設計流量</t>
  </si>
  <si>
    <t>不透過型</t>
  </si>
  <si>
    <t>透過型</t>
  </si>
  <si>
    <t>部分透過型</t>
  </si>
  <si>
    <t>不透過型に同じ</t>
  </si>
  <si>
    <t>土砂含有を考慮した流量(洪水時)＝清水流量×1.5</t>
  </si>
  <si>
    <t>土石流ピーク流量(土石流時)</t>
  </si>
  <si>
    <t>　設計対象施設は、土石流区間に設置されていることより、土石流対策施設として検討を</t>
  </si>
  <si>
    <t xml:space="preserve"> (1) 流域面積</t>
  </si>
  <si>
    <t>（「砂防施設設計要領 令和2年3月」P.2-22）</t>
  </si>
  <si>
    <t>（「砂防施設設計要領 令和2年3月」P.3-6）</t>
  </si>
  <si>
    <t>（「砂防施設設計要領 令和2年3月」P.2-37）</t>
  </si>
  <si>
    <t>標準値</t>
  </si>
  <si>
    <r>
      <t>　</t>
    </r>
    <r>
      <rPr>
        <sz val="10"/>
        <rFont val="ＭＳ 明朝"/>
        <family val="1"/>
      </rPr>
      <t>本計画地点のピーク流出係数は</t>
    </r>
    <r>
      <rPr>
        <b/>
        <u val="single"/>
        <sz val="10"/>
        <rFont val="ＭＳ 明朝"/>
        <family val="1"/>
      </rPr>
      <t>「山地河川の標準値である0.80</t>
    </r>
    <r>
      <rPr>
        <sz val="10"/>
        <rFont val="ＭＳ 明朝"/>
        <family val="1"/>
      </rPr>
      <t xml:space="preserve"> とする。</t>
    </r>
  </si>
  <si>
    <t xml:space="preserve"> (3) ピーク流出係数</t>
  </si>
  <si>
    <t>　砂防堰堤計画地点における、流域面積は以下のとおりである。Aは「平成21年度</t>
  </si>
  <si>
    <t>越美山系砂防計画検討業務」の値を使用した。</t>
  </si>
  <si>
    <t>■ 計画流量</t>
  </si>
  <si>
    <t>堰堤形式による設計流量</t>
  </si>
  <si>
    <t>行うこととする。設計対象施設が不゜透過型砂防堰堤であることより、設計流量は「土砂</t>
  </si>
  <si>
    <t>含有を考慮した流量」（洪水時）と「土石流ピーク流量」（土石流時）とする。</t>
  </si>
  <si>
    <t>計画規模（100年超過確率）の日雨量と既往最大の降雨量の大きい方の値とし</t>
  </si>
  <si>
    <t>日本内地河川の流出係数</t>
  </si>
  <si>
    <r>
      <t>て、</t>
    </r>
    <r>
      <rPr>
        <b/>
        <u val="single"/>
        <sz val="10.5"/>
        <color indexed="10"/>
        <rFont val="ＭＳ 明朝"/>
        <family val="1"/>
      </rPr>
      <t>461mm/24hr</t>
    </r>
    <r>
      <rPr>
        <sz val="10.5"/>
        <color indexed="10"/>
        <rFont val="ＭＳ ゴシック"/>
        <family val="3"/>
      </rPr>
      <t>を用いた。</t>
    </r>
  </si>
  <si>
    <t>有効雨量強度</t>
  </si>
  <si>
    <t>清水流量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</si>
</sst>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#,###\ \ "/>
    <numFmt numFmtId="179" formatCode="0.0\ \ "/>
    <numFmt numFmtId="180" formatCode="#,##0\ \ "/>
    <numFmt numFmtId="181" formatCode="0.00_ "/>
    <numFmt numFmtId="182" formatCode="0.0_ "/>
    <numFmt numFmtId="183" formatCode="0_);[Red]\(0\)"/>
    <numFmt numFmtId="184" formatCode="0.0_);[Red]\(0.0\)"/>
    <numFmt numFmtId="185" formatCode="0.00_);[Red]\(0.00\)"/>
    <numFmt numFmtId="186" formatCode="0.000_);[Red]\(0.000\)"/>
    <numFmt numFmtId="187" formatCode="&quot;1/&quot;0.0"/>
    <numFmt numFmtId="188" formatCode="#,##0.0;[Red]\-#,##0.0"/>
    <numFmt numFmtId="189" formatCode="0.0&quot;mm/日&quot;"/>
    <numFmt numFmtId="190" formatCode="&quot;→ &quot;0.00&quot;゜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.0\ \ "/>
    <numFmt numFmtId="196" formatCode="&quot;V1合計 &quot;#,#00"/>
    <numFmt numFmtId="197" formatCode="&quot;1/&quot;0"/>
    <numFmt numFmtId="198" formatCode="0_ "/>
    <numFmt numFmtId="199" formatCode="0&quot;mm/day&quot;"/>
    <numFmt numFmtId="200" formatCode="&quot;1/&quot;0.00"/>
    <numFmt numFmtId="201" formatCode="#,##0.0"/>
    <numFmt numFmtId="202" formatCode="0.000"/>
  </numFmts>
  <fonts count="57">
    <font>
      <sz val="10"/>
      <name val="ＭＳ 明朝"/>
      <family val="1"/>
    </font>
    <font>
      <sz val="6"/>
      <name val="ＭＳ 明朝"/>
      <family val="1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vertAlign val="subscript"/>
      <sz val="10"/>
      <name val="ＭＳ 明朝"/>
      <family val="1"/>
    </font>
    <font>
      <sz val="14"/>
      <name val="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b/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b/>
      <u val="single"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9" fontId="8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39" fontId="6" fillId="0" borderId="0" xfId="61" applyFont="1" quotePrefix="1">
      <alignment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39" fontId="5" fillId="0" borderId="0" xfId="61" applyFont="1" quotePrefix="1">
      <alignment/>
      <protection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81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39" fontId="6" fillId="0" borderId="0" xfId="61" applyFont="1" applyAlignment="1" quotePrefix="1">
      <alignment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left"/>
    </xf>
    <xf numFmtId="2" fontId="0" fillId="0" borderId="11" xfId="0" applyNumberForma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33" borderId="11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81" fontId="0" fillId="0" borderId="3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0" xfId="0" applyFont="1" applyAlignment="1">
      <alignment horizontal="left" vertic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98" fontId="0" fillId="0" borderId="29" xfId="0" applyNumberFormat="1" applyBorder="1" applyAlignment="1">
      <alignment horizontal="center"/>
    </xf>
    <xf numFmtId="198" fontId="0" fillId="0" borderId="30" xfId="0" applyNumberFormat="1" applyBorder="1" applyAlignment="1">
      <alignment horizontal="center"/>
    </xf>
    <xf numFmtId="184" fontId="0" fillId="0" borderId="31" xfId="0" applyNumberFormat="1" applyBorder="1" applyAlignment="1">
      <alignment horizontal="center"/>
    </xf>
    <xf numFmtId="9" fontId="0" fillId="0" borderId="31" xfId="42" applyNumberFormat="1" applyFont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85" fontId="55" fillId="0" borderId="31" xfId="0" applyNumberFormat="1" applyFont="1" applyBorder="1" applyAlignment="1">
      <alignment horizontal="center"/>
    </xf>
    <xf numFmtId="0" fontId="56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砂防設計_水通断面_昭和川洪水流量～水通断面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95250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95400" y="4133850"/>
          <a:ext cx="9525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22</xdr:row>
      <xdr:rowOff>0</xdr:rowOff>
    </xdr:from>
    <xdr:to>
      <xdr:col>5</xdr:col>
      <xdr:colOff>57150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81175" y="4133850"/>
          <a:ext cx="8572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66675</xdr:rowOff>
    </xdr:from>
    <xdr:to>
      <xdr:col>10</xdr:col>
      <xdr:colOff>514350</xdr:colOff>
      <xdr:row>23</xdr:row>
      <xdr:rowOff>66675</xdr:rowOff>
    </xdr:to>
    <xdr:sp>
      <xdr:nvSpPr>
        <xdr:cNvPr id="3" name="Line 5"/>
        <xdr:cNvSpPr>
          <a:spLocks/>
        </xdr:cNvSpPr>
      </xdr:nvSpPr>
      <xdr:spPr>
        <a:xfrm>
          <a:off x="2143125" y="43910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66675</xdr:rowOff>
    </xdr:from>
    <xdr:to>
      <xdr:col>4</xdr:col>
      <xdr:colOff>514350</xdr:colOff>
      <xdr:row>23</xdr:row>
      <xdr:rowOff>66675</xdr:rowOff>
    </xdr:to>
    <xdr:sp>
      <xdr:nvSpPr>
        <xdr:cNvPr id="4" name="Line 6"/>
        <xdr:cNvSpPr>
          <a:spLocks/>
        </xdr:cNvSpPr>
      </xdr:nvSpPr>
      <xdr:spPr>
        <a:xfrm>
          <a:off x="1371600" y="4391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0</xdr:rowOff>
    </xdr:from>
    <xdr:to>
      <xdr:col>11</xdr:col>
      <xdr:colOff>95250</xdr:colOff>
      <xdr:row>25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90975" y="4133850"/>
          <a:ext cx="8572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200025</xdr:colOff>
      <xdr:row>22</xdr:row>
      <xdr:rowOff>0</xdr:rowOff>
    </xdr:from>
    <xdr:to>
      <xdr:col>6</xdr:col>
      <xdr:colOff>85725</xdr:colOff>
      <xdr:row>25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009775" y="4133850"/>
          <a:ext cx="9525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SheetLayoutView="100" workbookViewId="0" topLeftCell="A1">
      <selection activeCell="U17" sqref="U17"/>
    </sheetView>
  </sheetViews>
  <sheetFormatPr defaultColWidth="9.00390625" defaultRowHeight="12.75"/>
  <cols>
    <col min="1" max="2" width="3.75390625" style="1" customWidth="1"/>
    <col min="3" max="3" width="6.75390625" style="1" customWidth="1"/>
    <col min="4" max="4" width="2.75390625" style="1" customWidth="1"/>
    <col min="5" max="5" width="6.75390625" style="1" customWidth="1"/>
    <col min="6" max="6" width="2.75390625" style="1" customWidth="1"/>
    <col min="7" max="7" width="6.75390625" style="1" customWidth="1"/>
    <col min="8" max="8" width="2.75390625" style="1" customWidth="1"/>
    <col min="9" max="9" width="6.75390625" style="1" customWidth="1"/>
    <col min="10" max="10" width="2.75390625" style="1" customWidth="1"/>
    <col min="11" max="11" width="6.75390625" style="1" customWidth="1"/>
    <col min="12" max="12" width="2.75390625" style="1" customWidth="1"/>
    <col min="13" max="13" width="6.75390625" style="1" customWidth="1"/>
    <col min="14" max="14" width="2.75390625" style="1" customWidth="1"/>
    <col min="15" max="15" width="6.75390625" style="1" customWidth="1"/>
    <col min="16" max="16" width="2.75390625" style="1" customWidth="1"/>
    <col min="17" max="17" width="6.75390625" style="1" customWidth="1"/>
    <col min="18" max="18" width="2.75390625" style="1" customWidth="1"/>
    <col min="19" max="19" width="6.75390625" style="1" customWidth="1"/>
    <col min="20" max="20" width="2.75390625" style="1" customWidth="1"/>
    <col min="21" max="21" width="5.75390625" style="1" customWidth="1"/>
    <col min="22" max="16384" width="9.125" style="1" customWidth="1"/>
  </cols>
  <sheetData>
    <row r="1" ht="16.5" customHeight="1">
      <c r="A1" s="12" t="s">
        <v>117</v>
      </c>
    </row>
    <row r="2" ht="9.75" customHeight="1"/>
    <row r="3" ht="16.5" customHeight="1">
      <c r="B3" s="3" t="s">
        <v>107</v>
      </c>
    </row>
    <row r="4" ht="16.5" customHeight="1">
      <c r="B4" s="3" t="s">
        <v>119</v>
      </c>
    </row>
    <row r="5" ht="16.5" customHeight="1">
      <c r="B5" s="3" t="s">
        <v>120</v>
      </c>
    </row>
    <row r="6" ht="16.5" customHeight="1">
      <c r="B6" s="3"/>
    </row>
    <row r="7" spans="2:16" ht="16.5" customHeight="1">
      <c r="B7" s="58" t="s">
        <v>118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2:16" ht="16.5" customHeight="1" thickBot="1">
      <c r="B8" s="64" t="s">
        <v>99</v>
      </c>
      <c r="C8" s="64"/>
      <c r="D8" s="64"/>
      <c r="E8" s="64"/>
      <c r="F8" s="57" t="s">
        <v>100</v>
      </c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2:16" ht="16.5" customHeight="1" thickTop="1">
      <c r="B9" s="104" t="s">
        <v>101</v>
      </c>
      <c r="C9" s="104"/>
      <c r="D9" s="104"/>
      <c r="E9" s="104"/>
      <c r="F9" s="105" t="s">
        <v>105</v>
      </c>
      <c r="G9" s="106"/>
      <c r="H9" s="107"/>
      <c r="I9" s="107"/>
      <c r="J9" s="107"/>
      <c r="K9" s="107"/>
      <c r="L9" s="107"/>
      <c r="M9" s="107"/>
      <c r="N9" s="107"/>
      <c r="O9" s="107"/>
      <c r="P9" s="108"/>
    </row>
    <row r="10" spans="2:16" ht="16.5" customHeight="1">
      <c r="B10" s="63"/>
      <c r="C10" s="63"/>
      <c r="D10" s="63"/>
      <c r="E10" s="63"/>
      <c r="F10" s="109" t="s">
        <v>106</v>
      </c>
      <c r="G10" s="110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2:16" ht="16.5" customHeight="1">
      <c r="B11" s="60" t="s">
        <v>102</v>
      </c>
      <c r="C11" s="60"/>
      <c r="D11" s="60"/>
      <c r="E11" s="60"/>
      <c r="F11" s="43" t="s">
        <v>106</v>
      </c>
      <c r="G11" s="40"/>
      <c r="H11" s="44"/>
      <c r="I11" s="44"/>
      <c r="J11" s="44"/>
      <c r="K11" s="44"/>
      <c r="L11" s="44"/>
      <c r="M11" s="44"/>
      <c r="N11" s="44"/>
      <c r="O11" s="44"/>
      <c r="P11" s="45"/>
    </row>
    <row r="12" spans="2:16" ht="16.5" customHeight="1">
      <c r="B12" s="99" t="s">
        <v>103</v>
      </c>
      <c r="C12" s="99"/>
      <c r="D12" s="99"/>
      <c r="E12" s="99"/>
      <c r="F12" s="100" t="s">
        <v>104</v>
      </c>
      <c r="G12" s="101"/>
      <c r="H12" s="102"/>
      <c r="I12" s="102"/>
      <c r="J12" s="102"/>
      <c r="K12" s="102"/>
      <c r="L12" s="102"/>
      <c r="M12" s="102"/>
      <c r="N12" s="102"/>
      <c r="O12" s="102"/>
      <c r="P12" s="103"/>
    </row>
    <row r="13" ht="16.5" customHeight="1"/>
    <row r="14" ht="9.75" customHeight="1"/>
    <row r="15" ht="18" customHeight="1">
      <c r="A15" s="9" t="s">
        <v>108</v>
      </c>
    </row>
    <row r="16" ht="9.75" customHeight="1"/>
    <row r="17" ht="16.5" customHeight="1">
      <c r="C17" s="3" t="s">
        <v>115</v>
      </c>
    </row>
    <row r="18" ht="16.5" customHeight="1">
      <c r="C18" s="3" t="s">
        <v>116</v>
      </c>
    </row>
    <row r="19" ht="9.75" customHeight="1"/>
    <row r="20" spans="3:14" ht="16.5" customHeight="1">
      <c r="C20" s="4"/>
      <c r="D20"/>
      <c r="E20" s="59" t="s">
        <v>0</v>
      </c>
      <c r="F20" s="59"/>
      <c r="G20" s="59"/>
      <c r="H20" s="59"/>
      <c r="I20" s="59"/>
      <c r="J20" s="59"/>
      <c r="K20" s="59"/>
      <c r="L20" s="59"/>
      <c r="M20" s="59"/>
      <c r="N20" s="59"/>
    </row>
    <row r="21" spans="5:14" ht="16.5" customHeight="1">
      <c r="E21" s="65" t="s">
        <v>2</v>
      </c>
      <c r="F21" s="66"/>
      <c r="G21" s="66"/>
      <c r="H21" s="66"/>
      <c r="I21" s="66"/>
      <c r="J21" s="67"/>
      <c r="K21" s="61" t="s">
        <v>0</v>
      </c>
      <c r="L21" s="61"/>
      <c r="M21" s="61"/>
      <c r="N21" s="61"/>
    </row>
    <row r="22" spans="5:23" ht="16.5" customHeight="1" thickBot="1">
      <c r="E22" s="68"/>
      <c r="F22" s="69"/>
      <c r="G22" s="69"/>
      <c r="H22" s="69"/>
      <c r="I22" s="69"/>
      <c r="J22" s="70"/>
      <c r="K22" s="62" t="s">
        <v>1</v>
      </c>
      <c r="L22" s="62"/>
      <c r="M22" s="62"/>
      <c r="N22" s="62"/>
      <c r="V22" s="36"/>
      <c r="W22" s="36"/>
    </row>
    <row r="23" spans="5:23" ht="16.5" customHeight="1" thickTop="1">
      <c r="E23" s="72" t="s">
        <v>97</v>
      </c>
      <c r="F23" s="73"/>
      <c r="G23" s="73"/>
      <c r="H23" s="73"/>
      <c r="I23" s="73"/>
      <c r="J23" s="74"/>
      <c r="K23" s="113">
        <v>0.5</v>
      </c>
      <c r="L23" s="113"/>
      <c r="M23" s="113"/>
      <c r="N23" s="113"/>
      <c r="V23" s="36"/>
      <c r="W23"/>
    </row>
    <row r="24" spans="4:23" ht="16.5" customHeight="1">
      <c r="D24" s="11"/>
      <c r="W24"/>
    </row>
    <row r="25" spans="1:6" ht="16.5" customHeight="1">
      <c r="A25" s="9" t="s">
        <v>93</v>
      </c>
      <c r="B25" s="5"/>
      <c r="C25" s="13"/>
      <c r="D25" s="14"/>
      <c r="F25" s="3"/>
    </row>
    <row r="26" spans="1:4" ht="9.75" customHeight="1">
      <c r="A26" s="2"/>
      <c r="B26" s="2"/>
      <c r="C26" s="2"/>
      <c r="D26" s="2"/>
    </row>
    <row r="27" spans="1:28" ht="18" customHeight="1">
      <c r="A27" s="2"/>
      <c r="B27" s="41" t="s">
        <v>121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AA27" s="38"/>
      <c r="AB27" s="38"/>
    </row>
    <row r="28" spans="1:28" ht="18" customHeight="1">
      <c r="A28" s="2"/>
      <c r="B28" s="114" t="s">
        <v>123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AA28" s="38"/>
      <c r="AB28" s="38"/>
    </row>
    <row r="29" spans="1:28" ht="18" customHeight="1">
      <c r="A29" s="2"/>
      <c r="B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A29" s="38"/>
      <c r="AB29" s="38"/>
    </row>
    <row r="30" spans="1:28" ht="18" customHeight="1">
      <c r="A30" s="2"/>
      <c r="B30" s="3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AA30" s="38"/>
      <c r="AB30" s="38"/>
    </row>
    <row r="31" spans="1:28" ht="18" customHeight="1">
      <c r="A31" s="9" t="s">
        <v>114</v>
      </c>
      <c r="B31" s="5"/>
      <c r="C31" s="13"/>
      <c r="D31" s="14"/>
      <c r="F31" s="37" t="s">
        <v>109</v>
      </c>
      <c r="U31" s="6"/>
      <c r="AA31" s="38"/>
      <c r="AB31" s="38"/>
    </row>
    <row r="32" spans="1:28" ht="18" customHeight="1">
      <c r="A32" s="2"/>
      <c r="B32" s="2"/>
      <c r="C32" s="2"/>
      <c r="D32" s="2"/>
      <c r="U32" s="6"/>
      <c r="AA32" s="38"/>
      <c r="AB32" s="38"/>
    </row>
    <row r="33" spans="1:28" ht="18" customHeight="1">
      <c r="A33" s="29"/>
      <c r="B33" s="2" t="s">
        <v>94</v>
      </c>
      <c r="U33" s="6"/>
      <c r="AA33" s="38"/>
      <c r="AB33" s="38"/>
    </row>
    <row r="34" spans="1:28" ht="18" customHeight="1">
      <c r="A34" s="29"/>
      <c r="B34" s="2" t="s">
        <v>95</v>
      </c>
      <c r="U34" s="6"/>
      <c r="AA34" s="38"/>
      <c r="AB34" s="38"/>
    </row>
    <row r="35" spans="2:28" ht="18" customHeight="1">
      <c r="B35" s="3" t="s">
        <v>96</v>
      </c>
      <c r="U35" s="6"/>
      <c r="AA35" s="38"/>
      <c r="AB35" s="38"/>
    </row>
    <row r="36" spans="2:28" ht="18" customHeight="1">
      <c r="B36" s="3"/>
      <c r="U36" s="6"/>
      <c r="AA36" s="38"/>
      <c r="AB36" s="38"/>
    </row>
    <row r="37" spans="3:28" ht="18" customHeight="1">
      <c r="C37" s="58" t="s">
        <v>122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U37" s="6"/>
      <c r="AA37" s="38"/>
      <c r="AB37" s="38"/>
    </row>
    <row r="38" spans="1:28" ht="18" customHeight="1" thickBot="1">
      <c r="A38" s="29"/>
      <c r="C38" s="57" t="s">
        <v>57</v>
      </c>
      <c r="D38" s="57"/>
      <c r="E38" s="57"/>
      <c r="F38" s="57"/>
      <c r="G38" s="57"/>
      <c r="H38" s="57"/>
      <c r="I38" s="57"/>
      <c r="J38" s="57"/>
      <c r="K38" s="57" t="s">
        <v>37</v>
      </c>
      <c r="L38" s="57"/>
      <c r="M38" s="57"/>
      <c r="N38" s="75" t="s">
        <v>112</v>
      </c>
      <c r="O38" s="76"/>
      <c r="U38" s="6"/>
      <c r="AA38" s="38"/>
      <c r="AB38" s="38"/>
    </row>
    <row r="39" spans="3:28" ht="18" customHeight="1" thickTop="1">
      <c r="C39" s="71" t="s">
        <v>58</v>
      </c>
      <c r="D39" s="71"/>
      <c r="E39" s="71"/>
      <c r="F39" s="71"/>
      <c r="G39" s="71"/>
      <c r="H39" s="71"/>
      <c r="I39" s="71"/>
      <c r="J39" s="71"/>
      <c r="K39" s="46">
        <v>0.75</v>
      </c>
      <c r="L39" s="47" t="s">
        <v>59</v>
      </c>
      <c r="M39" s="48">
        <v>0.9</v>
      </c>
      <c r="N39" s="77">
        <v>0.85</v>
      </c>
      <c r="O39" s="78"/>
      <c r="U39" s="6"/>
      <c r="AA39" s="38"/>
      <c r="AB39" s="38"/>
    </row>
    <row r="40" spans="3:28" ht="18" customHeight="1">
      <c r="C40" s="55" t="s">
        <v>60</v>
      </c>
      <c r="D40" s="55"/>
      <c r="E40" s="55"/>
      <c r="F40" s="55"/>
      <c r="G40" s="55"/>
      <c r="H40" s="55"/>
      <c r="I40" s="55"/>
      <c r="J40" s="55"/>
      <c r="K40" s="49">
        <v>0.7</v>
      </c>
      <c r="L40" s="50" t="s">
        <v>61</v>
      </c>
      <c r="M40" s="51">
        <v>0.8</v>
      </c>
      <c r="N40" s="79">
        <v>0.75</v>
      </c>
      <c r="O40" s="80"/>
      <c r="U40" s="6"/>
      <c r="AA40" s="38"/>
      <c r="AB40" s="38"/>
    </row>
    <row r="41" spans="3:28" ht="18" customHeight="1">
      <c r="C41" s="55" t="s">
        <v>62</v>
      </c>
      <c r="D41" s="55"/>
      <c r="E41" s="55"/>
      <c r="F41" s="55"/>
      <c r="G41" s="55"/>
      <c r="H41" s="55"/>
      <c r="I41" s="55"/>
      <c r="J41" s="55"/>
      <c r="K41" s="49">
        <v>0.5</v>
      </c>
      <c r="L41" s="50" t="s">
        <v>63</v>
      </c>
      <c r="M41" s="51">
        <v>0.75</v>
      </c>
      <c r="N41" s="79">
        <v>0.65</v>
      </c>
      <c r="O41" s="80"/>
      <c r="U41" s="6"/>
      <c r="AA41" s="38"/>
      <c r="AB41" s="38"/>
    </row>
    <row r="42" spans="3:28" ht="18" customHeight="1">
      <c r="C42" s="55" t="s">
        <v>64</v>
      </c>
      <c r="D42" s="55"/>
      <c r="E42" s="55"/>
      <c r="F42" s="55"/>
      <c r="G42" s="55"/>
      <c r="H42" s="55"/>
      <c r="I42" s="55"/>
      <c r="J42" s="55"/>
      <c r="K42" s="49">
        <v>0.45</v>
      </c>
      <c r="L42" s="50" t="s">
        <v>65</v>
      </c>
      <c r="M42" s="51">
        <v>0.6</v>
      </c>
      <c r="N42" s="79">
        <v>0.55</v>
      </c>
      <c r="O42" s="80"/>
      <c r="U42" s="6"/>
      <c r="AA42" s="38"/>
      <c r="AB42" s="38"/>
    </row>
    <row r="43" spans="3:28" ht="18" customHeight="1">
      <c r="C43" s="55" t="s">
        <v>66</v>
      </c>
      <c r="D43" s="55"/>
      <c r="E43" s="55"/>
      <c r="F43" s="55"/>
      <c r="G43" s="55"/>
      <c r="H43" s="55"/>
      <c r="I43" s="55"/>
      <c r="J43" s="55"/>
      <c r="K43" s="49">
        <v>0.7</v>
      </c>
      <c r="L43" s="50" t="s">
        <v>61</v>
      </c>
      <c r="M43" s="51">
        <v>0.8</v>
      </c>
      <c r="N43" s="79">
        <v>0.75</v>
      </c>
      <c r="O43" s="80"/>
      <c r="U43" s="6"/>
      <c r="AA43" s="38"/>
      <c r="AB43" s="38"/>
    </row>
    <row r="44" spans="3:28" ht="18" customHeight="1">
      <c r="C44" s="56" t="s">
        <v>67</v>
      </c>
      <c r="D44" s="56"/>
      <c r="E44" s="56"/>
      <c r="F44" s="56"/>
      <c r="G44" s="56"/>
      <c r="H44" s="56"/>
      <c r="I44" s="56"/>
      <c r="J44" s="56"/>
      <c r="K44" s="52">
        <v>0.75</v>
      </c>
      <c r="L44" s="53" t="s">
        <v>68</v>
      </c>
      <c r="M44" s="54">
        <v>0.85</v>
      </c>
      <c r="N44" s="81">
        <v>0.8</v>
      </c>
      <c r="O44" s="82"/>
      <c r="U44" s="6"/>
      <c r="AA44" s="38"/>
      <c r="AB44" s="38"/>
    </row>
    <row r="45" spans="3:28" ht="18" customHeight="1">
      <c r="C45" s="55" t="s">
        <v>69</v>
      </c>
      <c r="D45" s="55"/>
      <c r="E45" s="55"/>
      <c r="F45" s="55"/>
      <c r="G45" s="55"/>
      <c r="H45" s="55"/>
      <c r="I45" s="55"/>
      <c r="J45" s="55"/>
      <c r="K45" s="49">
        <v>0.45</v>
      </c>
      <c r="L45" s="50" t="s">
        <v>70</v>
      </c>
      <c r="M45" s="51">
        <v>0.75</v>
      </c>
      <c r="N45" s="79">
        <v>0.6</v>
      </c>
      <c r="O45" s="80"/>
      <c r="U45" s="6"/>
      <c r="AA45" s="38"/>
      <c r="AB45" s="38"/>
    </row>
    <row r="46" spans="3:28" ht="18" customHeight="1">
      <c r="C46" s="55" t="s">
        <v>71</v>
      </c>
      <c r="D46" s="55"/>
      <c r="E46" s="55"/>
      <c r="F46" s="55"/>
      <c r="G46" s="55"/>
      <c r="H46" s="55"/>
      <c r="I46" s="55"/>
      <c r="J46" s="55"/>
      <c r="K46" s="49">
        <v>0.5</v>
      </c>
      <c r="L46" s="50" t="s">
        <v>70</v>
      </c>
      <c r="M46" s="51">
        <v>0.75</v>
      </c>
      <c r="N46" s="79">
        <v>0.65</v>
      </c>
      <c r="O46" s="80"/>
      <c r="U46" s="6"/>
      <c r="AA46" s="38"/>
      <c r="AB46" s="38"/>
    </row>
    <row r="47" spans="3:28" ht="18" customHeight="1">
      <c r="C47" s="17"/>
      <c r="U47" s="6"/>
      <c r="AA47" s="38"/>
      <c r="AB47" s="38"/>
    </row>
    <row r="48" spans="1:28" ht="18" customHeight="1">
      <c r="A48" s="29"/>
      <c r="B48" s="35" t="s">
        <v>113</v>
      </c>
      <c r="U48" s="6"/>
      <c r="AA48" s="38"/>
      <c r="AB48" s="38"/>
    </row>
    <row r="49" spans="1:28" ht="18" customHeight="1">
      <c r="A49" s="2"/>
      <c r="B49" s="3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A49" s="38"/>
      <c r="AB49" s="38"/>
    </row>
    <row r="50" ht="16.5" customHeight="1"/>
    <row r="51" ht="9.75" customHeight="1"/>
    <row r="52" ht="16.5" customHeight="1"/>
    <row r="53" ht="16.5" customHeight="1"/>
    <row r="54" ht="16.5" customHeight="1"/>
    <row r="55" ht="9.7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sheetProtection/>
  <mergeCells count="32">
    <mergeCell ref="N41:O41"/>
    <mergeCell ref="N42:O42"/>
    <mergeCell ref="N43:O43"/>
    <mergeCell ref="N44:O44"/>
    <mergeCell ref="N45:O45"/>
    <mergeCell ref="N46:O46"/>
    <mergeCell ref="B8:E8"/>
    <mergeCell ref="E21:J22"/>
    <mergeCell ref="C39:J39"/>
    <mergeCell ref="C40:J40"/>
    <mergeCell ref="E23:J23"/>
    <mergeCell ref="F8:P8"/>
    <mergeCell ref="N38:O38"/>
    <mergeCell ref="N39:O39"/>
    <mergeCell ref="N40:O40"/>
    <mergeCell ref="B7:P7"/>
    <mergeCell ref="E20:N20"/>
    <mergeCell ref="C37:M37"/>
    <mergeCell ref="B9:E10"/>
    <mergeCell ref="K21:N21"/>
    <mergeCell ref="K22:N22"/>
    <mergeCell ref="B11:E11"/>
    <mergeCell ref="B12:E12"/>
    <mergeCell ref="K23:N23"/>
    <mergeCell ref="C45:J45"/>
    <mergeCell ref="C46:J46"/>
    <mergeCell ref="C44:J44"/>
    <mergeCell ref="K38:M38"/>
    <mergeCell ref="C43:J43"/>
    <mergeCell ref="C38:J38"/>
    <mergeCell ref="C41:J41"/>
    <mergeCell ref="C42:J42"/>
  </mergeCells>
  <printOptions/>
  <pageMargins left="1.1811023622047245" right="0.3937007874015748" top="1.1811023622047245" bottom="0.7874015748031497" header="0.5118110236220472" footer="0.5118110236220472"/>
  <pageSetup firstPageNumber="58" useFirstPageNumber="1" horizontalDpi="600" verticalDpi="600" orientation="portrait" paperSize="9" r:id="rId1"/>
  <rowBreaks count="2" manualBreakCount="2">
    <brk id="24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7">
      <selection activeCell="C45" sqref="C45:G46"/>
    </sheetView>
  </sheetViews>
  <sheetFormatPr defaultColWidth="9.00390625" defaultRowHeight="12.75"/>
  <cols>
    <col min="1" max="2" width="3.75390625" style="1" customWidth="1"/>
    <col min="3" max="3" width="6.75390625" style="1" customWidth="1"/>
    <col min="4" max="4" width="2.75390625" style="1" customWidth="1"/>
    <col min="5" max="5" width="6.75390625" style="1" customWidth="1"/>
    <col min="6" max="6" width="2.75390625" style="1" customWidth="1"/>
    <col min="7" max="7" width="6.75390625" style="1" customWidth="1"/>
    <col min="8" max="8" width="2.75390625" style="1" customWidth="1"/>
    <col min="9" max="9" width="6.75390625" style="1" customWidth="1"/>
    <col min="10" max="10" width="2.75390625" style="1" customWidth="1"/>
    <col min="11" max="11" width="6.75390625" style="1" customWidth="1"/>
    <col min="12" max="12" width="2.75390625" style="1" customWidth="1"/>
    <col min="13" max="13" width="6.75390625" style="1" customWidth="1"/>
    <col min="14" max="14" width="2.75390625" style="1" customWidth="1"/>
    <col min="15" max="15" width="6.75390625" style="1" customWidth="1"/>
    <col min="16" max="16" width="2.75390625" style="1" customWidth="1"/>
    <col min="17" max="17" width="6.75390625" style="1" customWidth="1"/>
    <col min="18" max="18" width="2.75390625" style="1" customWidth="1"/>
    <col min="19" max="19" width="6.75390625" style="1" customWidth="1"/>
    <col min="20" max="20" width="2.75390625" style="1" customWidth="1"/>
    <col min="21" max="16384" width="9.125" style="1" customWidth="1"/>
  </cols>
  <sheetData>
    <row r="1" ht="12.75">
      <c r="A1" s="9" t="s">
        <v>45</v>
      </c>
    </row>
    <row r="3" spans="1:7" ht="15" customHeight="1">
      <c r="A3" s="9" t="s">
        <v>4</v>
      </c>
      <c r="C3" s="15"/>
      <c r="D3" s="16"/>
      <c r="E3" s="10" t="s">
        <v>111</v>
      </c>
      <c r="G3" s="17"/>
    </row>
    <row r="4" ht="15" customHeight="1"/>
    <row r="5" ht="15" customHeight="1">
      <c r="C5" s="18" t="s">
        <v>29</v>
      </c>
    </row>
    <row r="6" ht="15" customHeight="1"/>
    <row r="7" spans="3:11" ht="15" customHeight="1">
      <c r="C7" s="86" t="s">
        <v>30</v>
      </c>
      <c r="D7" s="86" t="s">
        <v>5</v>
      </c>
      <c r="E7" s="19">
        <v>1</v>
      </c>
      <c r="F7" s="86" t="s">
        <v>6</v>
      </c>
      <c r="G7" s="86" t="s">
        <v>31</v>
      </c>
      <c r="H7" s="86" t="s">
        <v>6</v>
      </c>
      <c r="I7" s="86" t="s">
        <v>32</v>
      </c>
      <c r="J7" s="86" t="s">
        <v>6</v>
      </c>
      <c r="K7" s="86" t="s">
        <v>7</v>
      </c>
    </row>
    <row r="8" spans="3:11" ht="15" customHeight="1">
      <c r="C8" s="86"/>
      <c r="D8" s="86"/>
      <c r="E8" s="1">
        <v>3.6</v>
      </c>
      <c r="F8" s="86"/>
      <c r="G8" s="86"/>
      <c r="H8" s="86"/>
      <c r="I8" s="86"/>
      <c r="J8" s="86"/>
      <c r="K8" s="86"/>
    </row>
    <row r="9" ht="15" customHeight="1"/>
    <row r="10" spans="3:9" ht="15" customHeight="1">
      <c r="C10" s="86"/>
      <c r="D10" s="86" t="s">
        <v>5</v>
      </c>
      <c r="E10" s="19">
        <v>1</v>
      </c>
      <c r="F10" s="86" t="s">
        <v>6</v>
      </c>
      <c r="G10" s="86" t="s">
        <v>33</v>
      </c>
      <c r="H10" s="86" t="s">
        <v>6</v>
      </c>
      <c r="I10" s="86" t="s">
        <v>7</v>
      </c>
    </row>
    <row r="11" spans="3:9" ht="15" customHeight="1">
      <c r="C11" s="86"/>
      <c r="D11" s="86"/>
      <c r="E11" s="1">
        <v>3.6</v>
      </c>
      <c r="F11" s="86"/>
      <c r="G11" s="86"/>
      <c r="H11" s="86"/>
      <c r="I11" s="86"/>
    </row>
    <row r="12" ht="15" customHeight="1"/>
    <row r="13" spans="7:9" ht="15" customHeight="1">
      <c r="G13" s="20" t="s">
        <v>34</v>
      </c>
      <c r="H13" s="1" t="s">
        <v>8</v>
      </c>
      <c r="I13" s="3" t="s">
        <v>9</v>
      </c>
    </row>
    <row r="14" spans="7:9" ht="15" customHeight="1">
      <c r="G14" s="20" t="s">
        <v>35</v>
      </c>
      <c r="H14" s="1" t="s">
        <v>8</v>
      </c>
      <c r="I14" s="3" t="s">
        <v>10</v>
      </c>
    </row>
    <row r="15" spans="7:9" ht="15" customHeight="1">
      <c r="G15" s="20" t="s">
        <v>32</v>
      </c>
      <c r="H15" s="1" t="s">
        <v>8</v>
      </c>
      <c r="I15" s="3" t="s">
        <v>11</v>
      </c>
    </row>
    <row r="16" spans="7:9" ht="15" customHeight="1">
      <c r="G16" s="20" t="s">
        <v>7</v>
      </c>
      <c r="H16" s="1" t="s">
        <v>8</v>
      </c>
      <c r="I16" s="3" t="s">
        <v>12</v>
      </c>
    </row>
    <row r="17" spans="7:9" ht="15" customHeight="1">
      <c r="G17" s="20" t="s">
        <v>36</v>
      </c>
      <c r="H17" s="1" t="s">
        <v>8</v>
      </c>
      <c r="I17" s="3" t="s">
        <v>91</v>
      </c>
    </row>
    <row r="18" spans="2:9" ht="15" customHeight="1">
      <c r="B18" s="32"/>
      <c r="G18" s="20"/>
      <c r="I18" s="3"/>
    </row>
    <row r="19" ht="15" customHeight="1">
      <c r="I19" s="3"/>
    </row>
    <row r="20" spans="1:6" ht="15" customHeight="1">
      <c r="A20" s="9" t="s">
        <v>38</v>
      </c>
      <c r="B20" s="21"/>
      <c r="C20" s="21"/>
      <c r="D20" s="21"/>
      <c r="F20" s="10" t="s">
        <v>109</v>
      </c>
    </row>
    <row r="21" spans="1:4" ht="15" customHeight="1">
      <c r="A21" s="22"/>
      <c r="B21" s="21"/>
      <c r="C21" s="21"/>
      <c r="D21" s="21"/>
    </row>
    <row r="22" spans="6:13" ht="15" customHeight="1">
      <c r="F22" s="90">
        <v>1.21</v>
      </c>
      <c r="G22" s="90"/>
      <c r="I22" s="23">
        <v>2</v>
      </c>
      <c r="L22" s="90">
        <v>0.606</v>
      </c>
      <c r="M22" s="90"/>
    </row>
    <row r="23" spans="3:11" ht="15" customHeight="1">
      <c r="C23" s="86" t="s">
        <v>36</v>
      </c>
      <c r="D23" s="86" t="s">
        <v>13</v>
      </c>
      <c r="E23" s="24" t="s">
        <v>39</v>
      </c>
      <c r="F23" s="24"/>
      <c r="G23" s="24">
        <v>24</v>
      </c>
      <c r="H23" s="24" t="s">
        <v>14</v>
      </c>
      <c r="I23" s="24" t="s">
        <v>50</v>
      </c>
      <c r="J23" s="24"/>
      <c r="K23" s="24"/>
    </row>
    <row r="24" spans="3:11" ht="15" customHeight="1">
      <c r="C24" s="86"/>
      <c r="D24" s="86"/>
      <c r="E24" s="24"/>
      <c r="K24" s="25">
        <v>0.22</v>
      </c>
    </row>
    <row r="25" spans="3:11" ht="15" customHeight="1">
      <c r="C25" s="86"/>
      <c r="D25" s="86"/>
      <c r="E25" s="1">
        <v>24</v>
      </c>
      <c r="G25" s="1" t="s">
        <v>46</v>
      </c>
      <c r="H25" s="1" t="s">
        <v>15</v>
      </c>
      <c r="I25" s="1">
        <v>60</v>
      </c>
      <c r="J25" s="1" t="s">
        <v>16</v>
      </c>
      <c r="K25" s="1" t="s">
        <v>17</v>
      </c>
    </row>
    <row r="26" ht="15" customHeight="1"/>
    <row r="27" ht="15" customHeight="1"/>
    <row r="28" spans="3:17" ht="15" customHeight="1">
      <c r="C28" s="58" t="s">
        <v>124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3:17" ht="19.5" customHeight="1">
      <c r="C29" s="65" t="s">
        <v>2</v>
      </c>
      <c r="D29" s="66"/>
      <c r="E29" s="66"/>
      <c r="F29" s="66"/>
      <c r="G29" s="67"/>
      <c r="H29" s="65" t="s">
        <v>47</v>
      </c>
      <c r="I29" s="67"/>
      <c r="J29" s="65" t="s">
        <v>48</v>
      </c>
      <c r="K29" s="67"/>
      <c r="L29" s="65" t="s">
        <v>49</v>
      </c>
      <c r="M29" s="67"/>
      <c r="N29" s="65" t="s">
        <v>51</v>
      </c>
      <c r="O29" s="67"/>
      <c r="P29" s="65" t="s">
        <v>54</v>
      </c>
      <c r="Q29" s="67"/>
    </row>
    <row r="30" spans="3:17" ht="19.5" customHeight="1" thickBot="1">
      <c r="C30" s="68"/>
      <c r="D30" s="69"/>
      <c r="E30" s="69"/>
      <c r="F30" s="69"/>
      <c r="G30" s="70"/>
      <c r="H30" s="62" t="s">
        <v>52</v>
      </c>
      <c r="I30" s="62"/>
      <c r="J30" s="62" t="s">
        <v>53</v>
      </c>
      <c r="K30" s="62"/>
      <c r="L30" s="68"/>
      <c r="M30" s="70"/>
      <c r="N30" s="68"/>
      <c r="O30" s="70"/>
      <c r="P30" s="62" t="s">
        <v>55</v>
      </c>
      <c r="Q30" s="62"/>
    </row>
    <row r="31" spans="3:17" ht="19.5" customHeight="1" thickTop="1">
      <c r="C31" s="87" t="str">
        <f>'流域'!E23</f>
        <v>堰堤計画地点</v>
      </c>
      <c r="D31" s="88"/>
      <c r="E31" s="88"/>
      <c r="F31" s="88"/>
      <c r="G31" s="89"/>
      <c r="H31" s="95">
        <f>O34</f>
        <v>461</v>
      </c>
      <c r="I31" s="96"/>
      <c r="J31" s="93">
        <f>'流域'!K23</f>
        <v>0.5</v>
      </c>
      <c r="K31" s="94"/>
      <c r="L31" s="87">
        <v>120</v>
      </c>
      <c r="M31" s="89"/>
      <c r="N31" s="93">
        <f>O35</f>
        <v>0.8</v>
      </c>
      <c r="O31" s="94"/>
      <c r="P31" s="91">
        <f>(H31/24)^1.21*((24*N31^2)/((L31/60)*J31^0.22))^0.606</f>
        <v>134.8</v>
      </c>
      <c r="Q31" s="92"/>
    </row>
    <row r="32" ht="15" customHeight="1"/>
    <row r="33" spans="7:9" ht="15" customHeight="1">
      <c r="G33" s="20" t="s">
        <v>40</v>
      </c>
      <c r="H33" s="1" t="s">
        <v>19</v>
      </c>
      <c r="I33" s="3" t="s">
        <v>90</v>
      </c>
    </row>
    <row r="34" spans="7:16" ht="15" customHeight="1">
      <c r="G34" s="20" t="s">
        <v>39</v>
      </c>
      <c r="H34" s="1" t="s">
        <v>19</v>
      </c>
      <c r="I34" s="3" t="s">
        <v>56</v>
      </c>
      <c r="N34" s="1" t="s">
        <v>42</v>
      </c>
      <c r="O34" s="42">
        <v>461</v>
      </c>
      <c r="P34" s="3" t="s">
        <v>98</v>
      </c>
    </row>
    <row r="35" spans="7:15" ht="15" customHeight="1">
      <c r="G35" s="20" t="s">
        <v>72</v>
      </c>
      <c r="H35" s="1" t="s">
        <v>20</v>
      </c>
      <c r="I35" t="s">
        <v>21</v>
      </c>
      <c r="N35" s="1" t="s">
        <v>42</v>
      </c>
      <c r="O35" s="34">
        <v>0.8</v>
      </c>
    </row>
    <row r="36" spans="7:16" ht="15" customHeight="1">
      <c r="G36" s="20" t="s">
        <v>22</v>
      </c>
      <c r="H36" s="1" t="s">
        <v>23</v>
      </c>
      <c r="I36" s="3" t="s">
        <v>24</v>
      </c>
      <c r="O36" s="28"/>
      <c r="P36" s="3"/>
    </row>
    <row r="37" spans="7:15" ht="15" customHeight="1">
      <c r="G37" s="20" t="s">
        <v>41</v>
      </c>
      <c r="H37" s="1" t="s">
        <v>18</v>
      </c>
      <c r="I37" s="3" t="s">
        <v>25</v>
      </c>
      <c r="N37" s="1" t="s">
        <v>42</v>
      </c>
      <c r="O37" s="27">
        <v>120</v>
      </c>
    </row>
    <row r="38" spans="7:9" ht="15" customHeight="1">
      <c r="G38" s="20"/>
      <c r="I38" s="3"/>
    </row>
    <row r="39" spans="1:7" ht="15" customHeight="1">
      <c r="A39" s="22" t="s">
        <v>43</v>
      </c>
      <c r="C39" s="15"/>
      <c r="D39" s="16"/>
      <c r="E39" s="10"/>
      <c r="G39" s="17"/>
    </row>
    <row r="40" ht="15" customHeight="1"/>
    <row r="41" spans="3:9" ht="15" customHeight="1">
      <c r="C41" s="86" t="s">
        <v>34</v>
      </c>
      <c r="D41" s="86" t="s">
        <v>26</v>
      </c>
      <c r="E41" s="19">
        <v>1</v>
      </c>
      <c r="F41" s="86" t="s">
        <v>27</v>
      </c>
      <c r="G41" s="86" t="s">
        <v>44</v>
      </c>
      <c r="H41" s="86" t="s">
        <v>27</v>
      </c>
      <c r="I41" s="86" t="s">
        <v>28</v>
      </c>
    </row>
    <row r="42" spans="3:9" ht="15" customHeight="1">
      <c r="C42" s="86"/>
      <c r="D42" s="86"/>
      <c r="E42" s="1">
        <v>3.6</v>
      </c>
      <c r="F42" s="86"/>
      <c r="G42" s="86"/>
      <c r="H42" s="86"/>
      <c r="I42" s="86"/>
    </row>
    <row r="43" ht="15" customHeight="1"/>
    <row r="44" spans="3:13" ht="12.75">
      <c r="C44" s="58" t="s">
        <v>125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3:13" ht="19.5" customHeight="1">
      <c r="C45" s="65" t="s">
        <v>2</v>
      </c>
      <c r="D45" s="66"/>
      <c r="E45" s="66"/>
      <c r="F45" s="66"/>
      <c r="G45" s="67"/>
      <c r="H45" s="65" t="s">
        <v>54</v>
      </c>
      <c r="I45" s="66"/>
      <c r="J45" s="65" t="s">
        <v>48</v>
      </c>
      <c r="K45" s="67"/>
      <c r="L45" s="65" t="s">
        <v>34</v>
      </c>
      <c r="M45" s="67"/>
    </row>
    <row r="46" spans="3:13" ht="19.5" customHeight="1" thickBot="1">
      <c r="C46" s="68"/>
      <c r="D46" s="69"/>
      <c r="E46" s="69"/>
      <c r="F46" s="69"/>
      <c r="G46" s="70"/>
      <c r="H46" s="62" t="s">
        <v>55</v>
      </c>
      <c r="I46" s="68"/>
      <c r="J46" s="62" t="s">
        <v>53</v>
      </c>
      <c r="K46" s="62"/>
      <c r="L46" s="62" t="s">
        <v>3</v>
      </c>
      <c r="M46" s="62"/>
    </row>
    <row r="47" spans="3:13" ht="19.5" customHeight="1" thickTop="1">
      <c r="C47" s="84" t="str">
        <f>C31</f>
        <v>堰堤計画地点</v>
      </c>
      <c r="D47" s="84"/>
      <c r="E47" s="84"/>
      <c r="F47" s="84"/>
      <c r="G47" s="84"/>
      <c r="H47" s="83">
        <f>P31</f>
        <v>134.8</v>
      </c>
      <c r="I47" s="84"/>
      <c r="J47" s="85">
        <f>J31</f>
        <v>0.5</v>
      </c>
      <c r="K47" s="85"/>
      <c r="L47" s="83">
        <f>ROUND(1/3.6*H47*J47,1)</f>
        <v>18.7</v>
      </c>
      <c r="M47" s="83"/>
    </row>
    <row r="48" ht="19.5" customHeight="1"/>
  </sheetData>
  <sheetProtection/>
  <mergeCells count="52">
    <mergeCell ref="L47:M47"/>
    <mergeCell ref="L31:M31"/>
    <mergeCell ref="L29:M30"/>
    <mergeCell ref="H29:I29"/>
    <mergeCell ref="H31:I31"/>
    <mergeCell ref="J29:K29"/>
    <mergeCell ref="J31:K31"/>
    <mergeCell ref="H30:I30"/>
    <mergeCell ref="J30:K30"/>
    <mergeCell ref="L45:M45"/>
    <mergeCell ref="P29:Q29"/>
    <mergeCell ref="P30:Q30"/>
    <mergeCell ref="P31:Q31"/>
    <mergeCell ref="N29:O30"/>
    <mergeCell ref="N31:O31"/>
    <mergeCell ref="C7:C8"/>
    <mergeCell ref="D7:D8"/>
    <mergeCell ref="F7:F8"/>
    <mergeCell ref="G7:G8"/>
    <mergeCell ref="H7:H8"/>
    <mergeCell ref="I7:I8"/>
    <mergeCell ref="J7:J8"/>
    <mergeCell ref="K7:K8"/>
    <mergeCell ref="C10:C11"/>
    <mergeCell ref="D10:D11"/>
    <mergeCell ref="F10:F11"/>
    <mergeCell ref="G10:G11"/>
    <mergeCell ref="F22:G22"/>
    <mergeCell ref="L22:M22"/>
    <mergeCell ref="H10:H11"/>
    <mergeCell ref="I10:I11"/>
    <mergeCell ref="C23:C25"/>
    <mergeCell ref="D23:D25"/>
    <mergeCell ref="C28:Q28"/>
    <mergeCell ref="C44:M44"/>
    <mergeCell ref="L46:M46"/>
    <mergeCell ref="H45:I45"/>
    <mergeCell ref="J45:K45"/>
    <mergeCell ref="C41:C42"/>
    <mergeCell ref="D41:D42"/>
    <mergeCell ref="C29:G30"/>
    <mergeCell ref="C31:G31"/>
    <mergeCell ref="F41:F42"/>
    <mergeCell ref="H47:I47"/>
    <mergeCell ref="C45:G46"/>
    <mergeCell ref="C47:G47"/>
    <mergeCell ref="J47:K47"/>
    <mergeCell ref="H41:H42"/>
    <mergeCell ref="H46:I46"/>
    <mergeCell ref="I41:I42"/>
    <mergeCell ref="J46:K46"/>
    <mergeCell ref="G41:G42"/>
  </mergeCells>
  <printOptions/>
  <pageMargins left="1.1811023622047245" right="0.3937007874015748" top="1.1811023622047245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B13" sqref="B13:F14"/>
    </sheetView>
  </sheetViews>
  <sheetFormatPr defaultColWidth="9.00390625" defaultRowHeight="12.75"/>
  <cols>
    <col min="1" max="1" width="3.75390625" style="1" customWidth="1"/>
    <col min="2" max="2" width="6.75390625" style="1" customWidth="1"/>
    <col min="3" max="3" width="2.75390625" style="1" customWidth="1"/>
    <col min="4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4" width="8.75390625" style="1" customWidth="1"/>
    <col min="15" max="15" width="2.75390625" style="1" customWidth="1"/>
    <col min="16" max="16" width="8.75390625" style="1" customWidth="1"/>
    <col min="17" max="17" width="2.75390625" style="1" customWidth="1"/>
    <col min="18" max="18" width="6.75390625" style="1" customWidth="1"/>
    <col min="19" max="19" width="2.75390625" style="1" customWidth="1"/>
    <col min="20" max="16384" width="9.125" style="1" customWidth="1"/>
  </cols>
  <sheetData>
    <row r="1" spans="1:8" ht="12.75">
      <c r="A1" s="9" t="s">
        <v>89</v>
      </c>
      <c r="G1" s="10" t="s">
        <v>110</v>
      </c>
      <c r="H1" s="10"/>
    </row>
    <row r="3" spans="2:18" ht="15" customHeight="1">
      <c r="B3" s="7" t="s">
        <v>75</v>
      </c>
      <c r="C3" s="7"/>
      <c r="D3" s="7"/>
      <c r="E3" s="7"/>
      <c r="F3" s="7"/>
      <c r="G3" s="7"/>
      <c r="H3" s="7"/>
      <c r="I3" s="7"/>
      <c r="J3" s="7"/>
      <c r="K3" s="6"/>
      <c r="L3" s="6"/>
      <c r="M3" s="6"/>
      <c r="N3" s="6"/>
      <c r="O3" s="6"/>
      <c r="P3" s="6"/>
      <c r="Q3" s="6"/>
      <c r="R3" s="6"/>
    </row>
    <row r="4" spans="2:18" ht="15" customHeight="1">
      <c r="B4" s="7" t="s">
        <v>87</v>
      </c>
      <c r="C4" s="7"/>
      <c r="D4" s="7"/>
      <c r="E4" s="7"/>
      <c r="F4" s="7"/>
      <c r="G4" s="7"/>
      <c r="H4" s="7"/>
      <c r="I4" s="7"/>
      <c r="J4" s="7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  <c r="R5" s="6"/>
    </row>
    <row r="6" spans="1:18" ht="15" customHeight="1">
      <c r="A6" s="8"/>
      <c r="B6" s="1" t="s">
        <v>85</v>
      </c>
      <c r="C6" s="6" t="s">
        <v>73</v>
      </c>
      <c r="D6" s="1" t="s">
        <v>34</v>
      </c>
      <c r="E6" s="33" t="s">
        <v>92</v>
      </c>
      <c r="F6" s="6">
        <v>1</v>
      </c>
      <c r="G6" s="30" t="s">
        <v>76</v>
      </c>
      <c r="H6" s="1" t="s">
        <v>77</v>
      </c>
      <c r="I6" s="6" t="s">
        <v>78</v>
      </c>
      <c r="J6" s="6"/>
      <c r="L6" s="6"/>
      <c r="M6" s="6"/>
      <c r="N6" s="6"/>
      <c r="O6" s="6"/>
      <c r="P6" s="6"/>
      <c r="Q6" s="6"/>
      <c r="R6" s="6"/>
    </row>
    <row r="7" spans="1:18" ht="1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6"/>
      <c r="Q7" s="6"/>
      <c r="R7" s="6"/>
    </row>
    <row r="8" spans="1:18" ht="15" customHeight="1">
      <c r="A8" s="8"/>
      <c r="B8" s="7"/>
      <c r="C8" s="7"/>
      <c r="D8" s="7"/>
      <c r="E8" s="7"/>
      <c r="F8" s="20" t="s">
        <v>85</v>
      </c>
      <c r="G8" s="1" t="s">
        <v>74</v>
      </c>
      <c r="H8" s="3" t="s">
        <v>86</v>
      </c>
      <c r="K8" s="6"/>
      <c r="L8" s="6"/>
      <c r="M8" s="6"/>
      <c r="N8" s="6"/>
      <c r="O8" s="6"/>
      <c r="P8" s="6"/>
      <c r="Q8" s="6"/>
      <c r="R8" s="6"/>
    </row>
    <row r="9" spans="1:18" ht="15" customHeight="1">
      <c r="A9" s="8"/>
      <c r="B9" s="7"/>
      <c r="C9" s="7"/>
      <c r="D9" s="7"/>
      <c r="E9" s="7"/>
      <c r="F9" s="20" t="s">
        <v>34</v>
      </c>
      <c r="G9" s="1" t="s">
        <v>74</v>
      </c>
      <c r="H9" s="3" t="s">
        <v>79</v>
      </c>
      <c r="K9" s="6"/>
      <c r="L9" s="6"/>
      <c r="M9" s="6"/>
      <c r="N9" s="6"/>
      <c r="O9" s="6"/>
      <c r="P9" s="6"/>
      <c r="Q9" s="6"/>
      <c r="R9" s="6"/>
    </row>
    <row r="10" spans="1:18" ht="15" customHeight="1">
      <c r="A10" s="8"/>
      <c r="B10" s="7"/>
      <c r="C10" s="7"/>
      <c r="D10" s="7"/>
      <c r="E10" s="7"/>
      <c r="F10" s="20" t="s">
        <v>80</v>
      </c>
      <c r="G10" s="1" t="s">
        <v>81</v>
      </c>
      <c r="H10" s="3" t="s">
        <v>82</v>
      </c>
      <c r="K10" s="6"/>
      <c r="L10" s="6"/>
      <c r="M10" s="6"/>
      <c r="N10" s="6"/>
      <c r="O10" s="6"/>
      <c r="P10" s="6"/>
      <c r="Q10" s="6"/>
      <c r="R10" s="6"/>
    </row>
    <row r="11" spans="1:18" ht="15" customHeight="1">
      <c r="A11" s="8"/>
      <c r="B11" s="7"/>
      <c r="C11" s="7"/>
      <c r="D11" s="7"/>
      <c r="E11" s="7"/>
      <c r="F11" s="20"/>
      <c r="H11" s="3"/>
      <c r="I11" s="31"/>
      <c r="J11" s="27"/>
      <c r="K11" s="6"/>
      <c r="L11" s="6"/>
      <c r="M11" s="6"/>
      <c r="N11" s="6"/>
      <c r="O11" s="6"/>
      <c r="P11" s="6"/>
      <c r="Q11" s="6"/>
      <c r="R11" s="6"/>
    </row>
    <row r="12" spans="2:12" ht="19.5" customHeight="1">
      <c r="B12" s="58" t="s">
        <v>88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ht="19.5" customHeight="1">
      <c r="B13" s="65" t="s">
        <v>2</v>
      </c>
      <c r="C13" s="66"/>
      <c r="D13" s="66"/>
      <c r="E13" s="66"/>
      <c r="F13" s="67"/>
      <c r="G13" s="61" t="s">
        <v>34</v>
      </c>
      <c r="H13" s="61"/>
      <c r="I13" s="65" t="s">
        <v>83</v>
      </c>
      <c r="J13" s="67"/>
      <c r="K13" s="61" t="s">
        <v>85</v>
      </c>
      <c r="L13" s="61"/>
    </row>
    <row r="14" spans="2:12" ht="19.5" customHeight="1" thickBot="1">
      <c r="B14" s="68"/>
      <c r="C14" s="69"/>
      <c r="D14" s="69"/>
      <c r="E14" s="69"/>
      <c r="F14" s="70"/>
      <c r="G14" s="62" t="s">
        <v>84</v>
      </c>
      <c r="H14" s="62"/>
      <c r="I14" s="68"/>
      <c r="J14" s="70"/>
      <c r="K14" s="62" t="s">
        <v>84</v>
      </c>
      <c r="L14" s="62"/>
    </row>
    <row r="15" spans="2:12" ht="19.5" customHeight="1" thickTop="1">
      <c r="B15" s="87" t="str">
        <f>'清水流量'!C47</f>
        <v>堰堤計画地点</v>
      </c>
      <c r="C15" s="88"/>
      <c r="D15" s="88"/>
      <c r="E15" s="88"/>
      <c r="F15" s="89"/>
      <c r="G15" s="97">
        <f>'清水流量'!L47</f>
        <v>18.7</v>
      </c>
      <c r="H15" s="97"/>
      <c r="I15" s="98">
        <v>0.5</v>
      </c>
      <c r="J15" s="98"/>
      <c r="K15" s="97">
        <f>ROUND(G15*(1+I15),1)</f>
        <v>28.1</v>
      </c>
      <c r="L15" s="97"/>
    </row>
  </sheetData>
  <sheetProtection/>
  <mergeCells count="11">
    <mergeCell ref="B12:L12"/>
    <mergeCell ref="K13:L13"/>
    <mergeCell ref="K14:L14"/>
    <mergeCell ref="K15:L15"/>
    <mergeCell ref="B15:F15"/>
    <mergeCell ref="G15:H15"/>
    <mergeCell ref="I15:J15"/>
    <mergeCell ref="B13:F14"/>
    <mergeCell ref="G13:H13"/>
    <mergeCell ref="I13:J14"/>
    <mergeCell ref="G14:H14"/>
  </mergeCells>
  <printOptions/>
  <pageMargins left="1.1811023622047245" right="0.3937007874015748" top="1.1811023622047245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2021-11-25T23:11:29Z</cp:lastPrinted>
  <dcterms:created xsi:type="dcterms:W3CDTF">2005-06-24T15:01:14Z</dcterms:created>
  <dcterms:modified xsi:type="dcterms:W3CDTF">2022-08-21T03:51:38Z</dcterms:modified>
  <cp:category/>
  <cp:version/>
  <cp:contentType/>
  <cp:contentStatus/>
</cp:coreProperties>
</file>